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6500" windowHeight="7455" tabRatio="803" firstSheet="11" activeTab="21"/>
  </bookViews>
  <sheets>
    <sheet name="Metodika " sheetId="65"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63" r:id="rId11"/>
    <sheet name="3.4" sheetId="28" r:id="rId12"/>
    <sheet name="4.1" sheetId="17" r:id="rId13"/>
    <sheet name="5.1" sheetId="19" r:id="rId14"/>
    <sheet name="6.1" sheetId="66" r:id="rId15"/>
    <sheet name="6.2" sheetId="67" r:id="rId16"/>
    <sheet name="6.3" sheetId="23" r:id="rId17"/>
    <sheet name="6.4" sheetId="64" r:id="rId18"/>
    <sheet name="6.5" sheetId="68" r:id="rId19"/>
    <sheet name="6.6" sheetId="26" r:id="rId20"/>
    <sheet name="7.1" sheetId="61" r:id="rId21"/>
    <sheet name="7.2" sheetId="43" r:id="rId22"/>
    <sheet name="7.3" sheetId="58" r:id="rId23"/>
    <sheet name=" 8.1" sheetId="36" r:id="rId24"/>
    <sheet name="8.2" sheetId="57" r:id="rId25"/>
    <sheet name=" 8.3" sheetId="70" r:id="rId26"/>
    <sheet name="8.4 " sheetId="40" r:id="rId27"/>
    <sheet name="12.1" sheetId="30" r:id="rId28"/>
    <sheet name="12.2" sheetId="31" r:id="rId29"/>
  </sheets>
  <definedNames>
    <definedName name="_xlnm.Print_Area" localSheetId="0">'Metodika '!$A$1:$B$39</definedName>
  </definedNames>
  <calcPr calcId="162913"/>
</workbook>
</file>

<file path=xl/calcChain.xml><?xml version="1.0" encoding="utf-8"?>
<calcChain xmlns="http://schemas.openxmlformats.org/spreadsheetml/2006/main">
  <c r="B11" i="70" l="1"/>
  <c r="H11" i="70" l="1"/>
  <c r="G11" i="70"/>
  <c r="E11" i="70"/>
  <c r="D11" i="70"/>
  <c r="C11" i="70"/>
  <c r="R114" i="19" l="1"/>
  <c r="Q114" i="19"/>
  <c r="P114" i="19"/>
  <c r="O114" i="19"/>
  <c r="N114" i="19"/>
  <c r="M114" i="19"/>
  <c r="L114" i="19"/>
  <c r="K114" i="19"/>
  <c r="J114" i="19"/>
  <c r="I114" i="19"/>
  <c r="H114" i="19"/>
  <c r="G114" i="19"/>
  <c r="F114" i="19"/>
  <c r="E114" i="19"/>
  <c r="D114" i="19"/>
  <c r="C114" i="19"/>
  <c r="R113" i="19"/>
  <c r="Q113" i="19"/>
  <c r="P113" i="19"/>
  <c r="O113" i="19"/>
  <c r="N113" i="19"/>
  <c r="M113" i="19"/>
  <c r="L113" i="19"/>
  <c r="K113" i="19"/>
  <c r="J113" i="19"/>
  <c r="I113" i="19"/>
  <c r="H113" i="19"/>
  <c r="G113" i="19"/>
  <c r="F113" i="19"/>
  <c r="E113" i="19"/>
  <c r="D113" i="19"/>
  <c r="C113" i="19"/>
  <c r="R112" i="19"/>
  <c r="Q112" i="19"/>
  <c r="P112" i="19"/>
  <c r="O112" i="19"/>
  <c r="N112" i="19"/>
  <c r="M112" i="19"/>
  <c r="L112" i="19"/>
  <c r="K112" i="19"/>
  <c r="J112" i="19"/>
  <c r="I112" i="19"/>
  <c r="H112" i="19"/>
  <c r="G112" i="19"/>
  <c r="F112" i="19"/>
  <c r="E112" i="19"/>
  <c r="D112" i="19"/>
  <c r="C112" i="19"/>
  <c r="R111" i="19"/>
  <c r="Q111" i="19"/>
  <c r="P111" i="19"/>
  <c r="O111" i="19"/>
  <c r="N111" i="19"/>
  <c r="M111" i="19"/>
  <c r="L111" i="19"/>
  <c r="K111" i="19"/>
  <c r="J111" i="19"/>
  <c r="I111" i="19"/>
  <c r="H111" i="19"/>
  <c r="G111" i="19"/>
  <c r="F111" i="19"/>
  <c r="E111" i="19"/>
  <c r="D111" i="19"/>
  <c r="C111" i="19"/>
  <c r="R110" i="19"/>
  <c r="Q110" i="19"/>
  <c r="P110" i="19"/>
  <c r="O110" i="19"/>
  <c r="N110" i="19"/>
  <c r="M110" i="19"/>
  <c r="L110" i="19"/>
  <c r="K110" i="19"/>
  <c r="J110" i="19"/>
  <c r="I110" i="19"/>
  <c r="H110" i="19"/>
  <c r="G110" i="19"/>
  <c r="F110" i="19"/>
  <c r="E110" i="19"/>
  <c r="D110" i="19"/>
  <c r="C110" i="19"/>
  <c r="R109" i="19"/>
  <c r="Q109" i="19"/>
  <c r="P109" i="19"/>
  <c r="O109" i="19"/>
  <c r="N109" i="19"/>
  <c r="M109" i="19"/>
  <c r="L109" i="19"/>
  <c r="K109" i="19"/>
  <c r="J109" i="19"/>
  <c r="I109" i="19"/>
  <c r="H109" i="19"/>
  <c r="G109" i="19"/>
  <c r="F109" i="19"/>
  <c r="E109" i="19"/>
  <c r="D109" i="19"/>
  <c r="C109" i="19"/>
  <c r="R108" i="19"/>
  <c r="Q108" i="19"/>
  <c r="P108" i="19"/>
  <c r="O108" i="19"/>
  <c r="N108" i="19"/>
  <c r="M108" i="19"/>
  <c r="L108" i="19"/>
  <c r="K108" i="19"/>
  <c r="J108" i="19"/>
  <c r="I108" i="19"/>
  <c r="H108" i="19"/>
  <c r="G108" i="19"/>
  <c r="F108" i="19"/>
  <c r="E108" i="19"/>
  <c r="D108" i="19"/>
  <c r="C108" i="19"/>
  <c r="R107" i="19"/>
  <c r="Q107" i="19"/>
  <c r="P107" i="19"/>
  <c r="O107" i="19"/>
  <c r="N107" i="19"/>
  <c r="M107" i="19"/>
  <c r="L107" i="19"/>
  <c r="K107" i="19"/>
  <c r="J107" i="19"/>
  <c r="I107" i="19"/>
  <c r="H107" i="19"/>
  <c r="G107" i="19"/>
  <c r="F107" i="19"/>
  <c r="E107" i="19"/>
  <c r="D107" i="19"/>
  <c r="C107" i="19"/>
  <c r="R106" i="19"/>
  <c r="Q106" i="19"/>
  <c r="P106" i="19"/>
  <c r="O106" i="19"/>
  <c r="N106" i="19"/>
  <c r="M106" i="19"/>
  <c r="L106" i="19"/>
  <c r="K106" i="19"/>
  <c r="J106" i="19"/>
  <c r="I106" i="19"/>
  <c r="H106" i="19"/>
  <c r="G106" i="19"/>
  <c r="F106" i="19"/>
  <c r="E106" i="19"/>
  <c r="D106" i="19"/>
  <c r="C106" i="19"/>
  <c r="R105" i="19"/>
  <c r="Q105" i="19"/>
  <c r="P105" i="19"/>
  <c r="O105" i="19"/>
  <c r="N105" i="19"/>
  <c r="M105" i="19"/>
  <c r="L105" i="19"/>
  <c r="K105" i="19"/>
  <c r="J105" i="19"/>
  <c r="I105" i="19"/>
  <c r="H105" i="19"/>
  <c r="G105" i="19"/>
  <c r="F105" i="19"/>
  <c r="E105" i="19"/>
  <c r="D105" i="19"/>
  <c r="C105" i="19"/>
  <c r="R104" i="19"/>
  <c r="R115" i="19" s="1"/>
  <c r="Q104" i="19"/>
  <c r="Q115" i="19" s="1"/>
  <c r="P104" i="19"/>
  <c r="P115" i="19" s="1"/>
  <c r="O104" i="19"/>
  <c r="O115" i="19" s="1"/>
  <c r="N104" i="19"/>
  <c r="N115" i="19" s="1"/>
  <c r="M104" i="19"/>
  <c r="M115" i="19" s="1"/>
  <c r="L104" i="19"/>
  <c r="L115" i="19" s="1"/>
  <c r="K104" i="19"/>
  <c r="K115" i="19" s="1"/>
  <c r="J104" i="19"/>
  <c r="J115" i="19" s="1"/>
  <c r="I104" i="19"/>
  <c r="I115" i="19" s="1"/>
  <c r="H104" i="19"/>
  <c r="H115" i="19" s="1"/>
  <c r="G104" i="19"/>
  <c r="G115" i="19" s="1"/>
  <c r="F104" i="19"/>
  <c r="F115" i="19" s="1"/>
  <c r="E104" i="19"/>
  <c r="E115" i="19" s="1"/>
  <c r="D104" i="19"/>
  <c r="D115" i="19" s="1"/>
  <c r="C104" i="19"/>
  <c r="C115" i="19" s="1"/>
  <c r="R101" i="19"/>
  <c r="Q101" i="19"/>
  <c r="P101" i="19"/>
  <c r="N87" i="19"/>
  <c r="M87" i="19"/>
  <c r="L87" i="19"/>
  <c r="F87" i="19"/>
  <c r="E87" i="19"/>
  <c r="D87" i="19"/>
  <c r="R73" i="19"/>
  <c r="Q73" i="19"/>
  <c r="P73" i="19"/>
  <c r="N73" i="19"/>
  <c r="M73" i="19"/>
  <c r="L73" i="19"/>
  <c r="J73" i="19"/>
  <c r="I73" i="19"/>
  <c r="H73" i="19"/>
  <c r="F73" i="19"/>
  <c r="E73" i="19"/>
  <c r="D73" i="19"/>
  <c r="R59" i="19"/>
  <c r="Q59" i="19"/>
  <c r="P59" i="19"/>
  <c r="N59" i="19"/>
  <c r="M59" i="19"/>
  <c r="L59" i="19"/>
  <c r="F59" i="19"/>
  <c r="E59" i="19"/>
  <c r="D59" i="19"/>
  <c r="R45" i="19"/>
  <c r="Q45" i="19"/>
  <c r="P45" i="19"/>
  <c r="N45" i="19"/>
  <c r="M45" i="19"/>
  <c r="L45" i="19"/>
  <c r="F45" i="19"/>
  <c r="E45" i="19"/>
  <c r="D45" i="19"/>
  <c r="R31" i="19"/>
  <c r="Q31" i="19"/>
  <c r="P31" i="19"/>
  <c r="N31" i="19"/>
  <c r="M31" i="19"/>
  <c r="L31" i="19"/>
  <c r="F31" i="19"/>
  <c r="E31" i="19"/>
  <c r="D31" i="19"/>
  <c r="R17" i="19"/>
  <c r="Q17" i="19"/>
  <c r="P17" i="19"/>
  <c r="N17" i="19"/>
  <c r="M17" i="19"/>
  <c r="L17" i="19"/>
  <c r="F17" i="19"/>
  <c r="E17" i="19"/>
  <c r="D17" i="19"/>
  <c r="J131" i="17"/>
  <c r="I131" i="17"/>
  <c r="H131" i="17"/>
  <c r="G131" i="17"/>
  <c r="F131" i="17"/>
  <c r="E131" i="17"/>
  <c r="D131" i="17"/>
  <c r="C131" i="17"/>
  <c r="K131" i="17" s="1"/>
  <c r="J130" i="17"/>
  <c r="I130" i="17"/>
  <c r="H130" i="17"/>
  <c r="G130" i="17"/>
  <c r="F130" i="17"/>
  <c r="E130" i="17"/>
  <c r="D130" i="17"/>
  <c r="C130" i="17"/>
  <c r="K130" i="17" s="1"/>
  <c r="J128" i="17"/>
  <c r="I128" i="17"/>
  <c r="H128" i="17"/>
  <c r="G128" i="17"/>
  <c r="F128" i="17"/>
  <c r="E128" i="17"/>
  <c r="D128" i="17"/>
  <c r="C128" i="17"/>
  <c r="K128" i="17" s="1"/>
  <c r="J127" i="17"/>
  <c r="I127" i="17"/>
  <c r="H127" i="17"/>
  <c r="G127" i="17"/>
  <c r="F127" i="17"/>
  <c r="E127" i="17"/>
  <c r="D127" i="17"/>
  <c r="C127" i="17"/>
  <c r="K127" i="17" s="1"/>
  <c r="J126" i="17"/>
  <c r="I126" i="17"/>
  <c r="H126" i="17"/>
  <c r="G126" i="17"/>
  <c r="F126" i="17"/>
  <c r="E126" i="17"/>
  <c r="D126" i="17"/>
  <c r="C126" i="17"/>
  <c r="K126" i="17" s="1"/>
  <c r="J125" i="17"/>
  <c r="I125" i="17"/>
  <c r="H125" i="17"/>
  <c r="G125" i="17"/>
  <c r="F125" i="17"/>
  <c r="E125" i="17"/>
  <c r="D125" i="17"/>
  <c r="C125" i="17"/>
  <c r="K125" i="17" s="1"/>
  <c r="J124" i="17"/>
  <c r="I124" i="17"/>
  <c r="H124" i="17"/>
  <c r="G124" i="17"/>
  <c r="F124" i="17"/>
  <c r="E124" i="17"/>
  <c r="D124" i="17"/>
  <c r="C124" i="17"/>
  <c r="K124" i="17" s="1"/>
  <c r="J123" i="17"/>
  <c r="I123" i="17"/>
  <c r="H123" i="17"/>
  <c r="G123" i="17"/>
  <c r="F123" i="17"/>
  <c r="E123" i="17"/>
  <c r="D123" i="17"/>
  <c r="C123" i="17"/>
  <c r="K123" i="17" s="1"/>
  <c r="J122" i="17"/>
  <c r="I122" i="17"/>
  <c r="H122" i="17"/>
  <c r="G122" i="17"/>
  <c r="F122" i="17"/>
  <c r="E122" i="17"/>
  <c r="D122" i="17"/>
  <c r="C122" i="17"/>
  <c r="K122" i="17" s="1"/>
  <c r="J121" i="17"/>
  <c r="I121" i="17"/>
  <c r="H121" i="17"/>
  <c r="G121" i="17"/>
  <c r="F121" i="17"/>
  <c r="E121" i="17"/>
  <c r="D121" i="17"/>
  <c r="C121" i="17"/>
  <c r="K121" i="17" s="1"/>
  <c r="J120" i="17"/>
  <c r="I120" i="17"/>
  <c r="H120" i="17"/>
  <c r="G120" i="17"/>
  <c r="F120" i="17"/>
  <c r="E120" i="17"/>
  <c r="D120" i="17"/>
  <c r="C120" i="17"/>
  <c r="K120" i="17" s="1"/>
  <c r="J119" i="17"/>
  <c r="I119" i="17"/>
  <c r="H119" i="17"/>
  <c r="G119" i="17"/>
  <c r="F119" i="17"/>
  <c r="E119" i="17"/>
  <c r="D119" i="17"/>
  <c r="C119" i="17"/>
  <c r="K119" i="17" s="1"/>
  <c r="J118" i="17"/>
  <c r="I118" i="17"/>
  <c r="H118" i="17"/>
  <c r="G118" i="17"/>
  <c r="F118" i="17"/>
  <c r="E118" i="17"/>
  <c r="D118" i="17"/>
  <c r="C118" i="17"/>
  <c r="K118" i="17" s="1"/>
  <c r="K129" i="17" s="1"/>
  <c r="K115" i="17"/>
  <c r="K114" i="17"/>
  <c r="J113" i="17"/>
  <c r="I113" i="17"/>
  <c r="H113" i="17"/>
  <c r="G113" i="17"/>
  <c r="F113" i="17"/>
  <c r="E113" i="17"/>
  <c r="D113" i="17"/>
  <c r="C113" i="17"/>
  <c r="K112" i="17"/>
  <c r="K111" i="17"/>
  <c r="K110" i="17"/>
  <c r="K109" i="17"/>
  <c r="K108" i="17"/>
  <c r="K107" i="17"/>
  <c r="K106" i="17"/>
  <c r="K105" i="17"/>
  <c r="K104" i="17"/>
  <c r="K103" i="17"/>
  <c r="K102" i="17"/>
  <c r="K113" i="17" s="1"/>
  <c r="K99" i="17"/>
  <c r="K98" i="17"/>
  <c r="J97" i="17"/>
  <c r="I97" i="17"/>
  <c r="H97" i="17"/>
  <c r="G97" i="17"/>
  <c r="F97" i="17"/>
  <c r="E97" i="17"/>
  <c r="D97" i="17"/>
  <c r="C97" i="17"/>
  <c r="K96" i="17"/>
  <c r="K95" i="17"/>
  <c r="K94" i="17"/>
  <c r="K93" i="17"/>
  <c r="K92" i="17"/>
  <c r="K91" i="17"/>
  <c r="K90" i="17"/>
  <c r="K89" i="17"/>
  <c r="K88" i="17"/>
  <c r="K87" i="17"/>
  <c r="K86" i="17"/>
  <c r="K97" i="17" s="1"/>
  <c r="K83" i="17"/>
  <c r="K82" i="17"/>
  <c r="J81" i="17"/>
  <c r="I81" i="17"/>
  <c r="H81" i="17"/>
  <c r="G81" i="17"/>
  <c r="F81" i="17"/>
  <c r="E81" i="17"/>
  <c r="D81" i="17"/>
  <c r="C81" i="17"/>
  <c r="K80" i="17"/>
  <c r="K79" i="17"/>
  <c r="K78" i="17"/>
  <c r="K77" i="17"/>
  <c r="K76" i="17"/>
  <c r="K75" i="17"/>
  <c r="K74" i="17"/>
  <c r="K73" i="17"/>
  <c r="K81" i="17" s="1"/>
  <c r="K72" i="17"/>
  <c r="K71" i="17"/>
  <c r="K70" i="17"/>
  <c r="K67" i="17"/>
  <c r="K66" i="17"/>
  <c r="J65" i="17"/>
  <c r="I65" i="17"/>
  <c r="I129" i="17" s="1"/>
  <c r="H65" i="17"/>
  <c r="G65" i="17"/>
  <c r="F65" i="17"/>
  <c r="E65" i="17"/>
  <c r="D65" i="17"/>
  <c r="C65" i="17"/>
  <c r="K64" i="17"/>
  <c r="K63" i="17"/>
  <c r="K62" i="17"/>
  <c r="K61" i="17"/>
  <c r="K60" i="17"/>
  <c r="K59" i="17"/>
  <c r="K58" i="17"/>
  <c r="K57" i="17"/>
  <c r="K56" i="17"/>
  <c r="K55" i="17"/>
  <c r="K54" i="17"/>
  <c r="K65" i="17" s="1"/>
  <c r="K51" i="17"/>
  <c r="K50" i="17"/>
  <c r="J49" i="17"/>
  <c r="I49" i="17"/>
  <c r="H49" i="17"/>
  <c r="G49" i="17"/>
  <c r="F49" i="17"/>
  <c r="E49" i="17"/>
  <c r="D49" i="17"/>
  <c r="C49" i="17"/>
  <c r="K48" i="17"/>
  <c r="K47" i="17"/>
  <c r="K46" i="17"/>
  <c r="K45" i="17"/>
  <c r="K44" i="17"/>
  <c r="K43" i="17"/>
  <c r="K42" i="17"/>
  <c r="K41" i="17"/>
  <c r="K40" i="17"/>
  <c r="K39" i="17"/>
  <c r="K38" i="17"/>
  <c r="K49" i="17" s="1"/>
  <c r="K35" i="17"/>
  <c r="K34" i="17"/>
  <c r="J33" i="17"/>
  <c r="I33" i="17"/>
  <c r="H33" i="17"/>
  <c r="G33" i="17"/>
  <c r="F33" i="17"/>
  <c r="E33" i="17"/>
  <c r="D33" i="17"/>
  <c r="C33" i="17"/>
  <c r="K32" i="17"/>
  <c r="K31" i="17"/>
  <c r="K30" i="17"/>
  <c r="K29" i="17"/>
  <c r="K28" i="17"/>
  <c r="K27" i="17"/>
  <c r="K26" i="17"/>
  <c r="K25" i="17"/>
  <c r="K24" i="17"/>
  <c r="K23" i="17"/>
  <c r="K22" i="17"/>
  <c r="K33" i="17" s="1"/>
  <c r="K19" i="17"/>
  <c r="K18" i="17"/>
  <c r="K17" i="17"/>
  <c r="J17" i="17"/>
  <c r="J129" i="17" s="1"/>
  <c r="I17" i="17"/>
  <c r="H17" i="17"/>
  <c r="H129" i="17" s="1"/>
  <c r="G17" i="17"/>
  <c r="G129" i="17" s="1"/>
  <c r="F17" i="17"/>
  <c r="F129" i="17" s="1"/>
  <c r="E17" i="17"/>
  <c r="E129" i="17" s="1"/>
  <c r="D17" i="17"/>
  <c r="D129" i="17" s="1"/>
  <c r="C17" i="17"/>
  <c r="C129" i="17" s="1"/>
  <c r="K16" i="17"/>
  <c r="K15" i="17"/>
  <c r="K14" i="17"/>
  <c r="K13" i="17"/>
  <c r="K12" i="17"/>
  <c r="K11" i="17"/>
  <c r="K10" i="17"/>
  <c r="K9" i="17"/>
  <c r="K8" i="17"/>
  <c r="K7" i="17"/>
  <c r="K6" i="17"/>
  <c r="B15" i="28"/>
  <c r="C15" i="28" s="1"/>
  <c r="J86" i="14"/>
  <c r="I86" i="14"/>
  <c r="H86" i="14"/>
  <c r="G86" i="14"/>
  <c r="F86" i="14"/>
  <c r="E86" i="14"/>
  <c r="D86" i="14"/>
  <c r="C86" i="14"/>
  <c r="K86" i="14" s="1"/>
  <c r="J85" i="14"/>
  <c r="I85" i="14"/>
  <c r="H85" i="14"/>
  <c r="G85" i="14"/>
  <c r="F85" i="14"/>
  <c r="E85" i="14"/>
  <c r="D85" i="14"/>
  <c r="C85" i="14"/>
  <c r="K85" i="14" s="1"/>
  <c r="J84" i="14"/>
  <c r="I84" i="14"/>
  <c r="H84" i="14"/>
  <c r="G84" i="14"/>
  <c r="F84" i="14"/>
  <c r="E84" i="14"/>
  <c r="D84" i="14"/>
  <c r="C84" i="14"/>
  <c r="K84" i="14" s="1"/>
  <c r="J83" i="14"/>
  <c r="I83" i="14"/>
  <c r="H83" i="14"/>
  <c r="G83" i="14"/>
  <c r="F83" i="14"/>
  <c r="E83" i="14"/>
  <c r="D83" i="14"/>
  <c r="C83" i="14"/>
  <c r="K83" i="14" s="1"/>
  <c r="J82" i="14"/>
  <c r="I82" i="14"/>
  <c r="H82" i="14"/>
  <c r="G82" i="14"/>
  <c r="F82" i="14"/>
  <c r="E82" i="14"/>
  <c r="D82" i="14"/>
  <c r="C82" i="14"/>
  <c r="K82" i="14" s="1"/>
  <c r="J81" i="14"/>
  <c r="I81" i="14"/>
  <c r="H81" i="14"/>
  <c r="G81" i="14"/>
  <c r="F81" i="14"/>
  <c r="E81" i="14"/>
  <c r="D81" i="14"/>
  <c r="C81" i="14"/>
  <c r="K81" i="14" s="1"/>
  <c r="J80" i="14"/>
  <c r="I80" i="14"/>
  <c r="H80" i="14"/>
  <c r="G80" i="14"/>
  <c r="F80" i="14"/>
  <c r="E80" i="14"/>
  <c r="D80" i="14"/>
  <c r="C80" i="14"/>
  <c r="K80" i="14" s="1"/>
  <c r="J79" i="14"/>
  <c r="I79" i="14"/>
  <c r="H79" i="14"/>
  <c r="G79" i="14"/>
  <c r="F79" i="14"/>
  <c r="E79" i="14"/>
  <c r="D79" i="14"/>
  <c r="C79" i="14"/>
  <c r="K79" i="14" s="1"/>
  <c r="J78" i="14"/>
  <c r="I78" i="14"/>
  <c r="H78" i="14"/>
  <c r="G78" i="14"/>
  <c r="F78" i="14"/>
  <c r="E78" i="14"/>
  <c r="D78" i="14"/>
  <c r="C78" i="14"/>
  <c r="K78" i="14" s="1"/>
  <c r="J77" i="14"/>
  <c r="I77" i="14"/>
  <c r="H77" i="14"/>
  <c r="G77" i="14"/>
  <c r="F77" i="14"/>
  <c r="E77" i="14"/>
  <c r="D77" i="14"/>
  <c r="C77" i="14"/>
  <c r="K77" i="14" s="1"/>
  <c r="J76" i="14"/>
  <c r="I76" i="14"/>
  <c r="H76" i="14"/>
  <c r="G76" i="14"/>
  <c r="F76" i="14"/>
  <c r="E76" i="14"/>
  <c r="D76" i="14"/>
  <c r="C76" i="14"/>
  <c r="K76" i="14" s="1"/>
  <c r="J73" i="14"/>
  <c r="I73" i="14"/>
  <c r="H73" i="14"/>
  <c r="G73" i="14"/>
  <c r="F73" i="14"/>
  <c r="E73" i="14"/>
  <c r="D73" i="14"/>
  <c r="C73" i="14"/>
  <c r="K72" i="14"/>
  <c r="K71" i="14"/>
  <c r="K70" i="14"/>
  <c r="K69" i="14"/>
  <c r="K68" i="14"/>
  <c r="K67" i="14"/>
  <c r="K66" i="14"/>
  <c r="K65" i="14"/>
  <c r="K64" i="14"/>
  <c r="K63" i="14"/>
  <c r="K62" i="14"/>
  <c r="K73" i="14" s="1"/>
  <c r="J59" i="14"/>
  <c r="I59" i="14"/>
  <c r="H59" i="14"/>
  <c r="G59" i="14"/>
  <c r="F59" i="14"/>
  <c r="E59" i="14"/>
  <c r="D59" i="14"/>
  <c r="C59" i="14"/>
  <c r="K58" i="14"/>
  <c r="K57" i="14"/>
  <c r="K56" i="14"/>
  <c r="K55" i="14"/>
  <c r="K54" i="14"/>
  <c r="K53" i="14"/>
  <c r="K52" i="14"/>
  <c r="K51" i="14"/>
  <c r="K59" i="14" s="1"/>
  <c r="K50" i="14"/>
  <c r="K49" i="14"/>
  <c r="K48" i="14"/>
  <c r="J45" i="14"/>
  <c r="I45" i="14"/>
  <c r="H45" i="14"/>
  <c r="G45" i="14"/>
  <c r="F45" i="14"/>
  <c r="E45" i="14"/>
  <c r="D45" i="14"/>
  <c r="C45" i="14"/>
  <c r="K44" i="14"/>
  <c r="K43" i="14"/>
  <c r="K42" i="14"/>
  <c r="K41" i="14"/>
  <c r="K40" i="14"/>
  <c r="K39" i="14"/>
  <c r="K38" i="14"/>
  <c r="K37" i="14"/>
  <c r="K36" i="14"/>
  <c r="K35" i="14"/>
  <c r="K34" i="14"/>
  <c r="K45" i="14" s="1"/>
  <c r="J31" i="14"/>
  <c r="I31" i="14"/>
  <c r="H31" i="14"/>
  <c r="G31" i="14"/>
  <c r="F31" i="14"/>
  <c r="E31" i="14"/>
  <c r="D31" i="14"/>
  <c r="C31" i="14"/>
  <c r="C87" i="14" s="1"/>
  <c r="K30" i="14"/>
  <c r="K29" i="14"/>
  <c r="K28" i="14"/>
  <c r="K27" i="14"/>
  <c r="K26" i="14"/>
  <c r="K25" i="14"/>
  <c r="K24" i="14"/>
  <c r="K23" i="14"/>
  <c r="K31" i="14" s="1"/>
  <c r="K22" i="14"/>
  <c r="K21" i="14"/>
  <c r="K20" i="14"/>
  <c r="J17" i="14"/>
  <c r="J87" i="14" s="1"/>
  <c r="I17" i="14"/>
  <c r="I87" i="14" s="1"/>
  <c r="H17" i="14"/>
  <c r="H87" i="14" s="1"/>
  <c r="G17" i="14"/>
  <c r="G87" i="14" s="1"/>
  <c r="F17" i="14"/>
  <c r="F87" i="14" s="1"/>
  <c r="E17" i="14"/>
  <c r="E87" i="14" s="1"/>
  <c r="D17" i="14"/>
  <c r="D87" i="14" s="1"/>
  <c r="C17" i="14"/>
  <c r="K16" i="14"/>
  <c r="K15" i="14"/>
  <c r="K14" i="14"/>
  <c r="K13" i="14"/>
  <c r="K12" i="14"/>
  <c r="K11" i="14"/>
  <c r="K10" i="14"/>
  <c r="K9" i="14"/>
  <c r="K8" i="14"/>
  <c r="K7" i="14"/>
  <c r="K6" i="14"/>
  <c r="K17" i="14" s="1"/>
  <c r="J130" i="47"/>
  <c r="I130" i="47"/>
  <c r="H130" i="47"/>
  <c r="G130" i="47"/>
  <c r="F130" i="47"/>
  <c r="E130" i="47"/>
  <c r="D130" i="47"/>
  <c r="C130" i="47"/>
  <c r="K130" i="47" s="1"/>
  <c r="J129" i="47"/>
  <c r="I129" i="47"/>
  <c r="H129" i="47"/>
  <c r="G129" i="47"/>
  <c r="F129" i="47"/>
  <c r="E129" i="47"/>
  <c r="D129" i="47"/>
  <c r="C129" i="47"/>
  <c r="K129" i="47" s="1"/>
  <c r="J127" i="47"/>
  <c r="I127" i="47"/>
  <c r="H127" i="47"/>
  <c r="G127" i="47"/>
  <c r="F127" i="47"/>
  <c r="E127" i="47"/>
  <c r="D127" i="47"/>
  <c r="C127" i="47"/>
  <c r="K127" i="47" s="1"/>
  <c r="J126" i="47"/>
  <c r="I126" i="47"/>
  <c r="H126" i="47"/>
  <c r="G126" i="47"/>
  <c r="F126" i="47"/>
  <c r="E126" i="47"/>
  <c r="D126" i="47"/>
  <c r="C126" i="47"/>
  <c r="K126" i="47" s="1"/>
  <c r="J125" i="47"/>
  <c r="I125" i="47"/>
  <c r="H125" i="47"/>
  <c r="G125" i="47"/>
  <c r="F125" i="47"/>
  <c r="E125" i="47"/>
  <c r="D125" i="47"/>
  <c r="C125" i="47"/>
  <c r="K125" i="47" s="1"/>
  <c r="J124" i="47"/>
  <c r="I124" i="47"/>
  <c r="H124" i="47"/>
  <c r="G124" i="47"/>
  <c r="F124" i="47"/>
  <c r="E124" i="47"/>
  <c r="D124" i="47"/>
  <c r="C124" i="47"/>
  <c r="K124" i="47" s="1"/>
  <c r="J123" i="47"/>
  <c r="I123" i="47"/>
  <c r="H123" i="47"/>
  <c r="G123" i="47"/>
  <c r="F123" i="47"/>
  <c r="E123" i="47"/>
  <c r="D123" i="47"/>
  <c r="C123" i="47"/>
  <c r="K123" i="47" s="1"/>
  <c r="J122" i="47"/>
  <c r="I122" i="47"/>
  <c r="H122" i="47"/>
  <c r="G122" i="47"/>
  <c r="F122" i="47"/>
  <c r="E122" i="47"/>
  <c r="D122" i="47"/>
  <c r="C122" i="47"/>
  <c r="K122" i="47" s="1"/>
  <c r="J121" i="47"/>
  <c r="I121" i="47"/>
  <c r="H121" i="47"/>
  <c r="G121" i="47"/>
  <c r="F121" i="47"/>
  <c r="E121" i="47"/>
  <c r="D121" i="47"/>
  <c r="C121" i="47"/>
  <c r="K121" i="47" s="1"/>
  <c r="J120" i="47"/>
  <c r="I120" i="47"/>
  <c r="H120" i="47"/>
  <c r="G120" i="47"/>
  <c r="F120" i="47"/>
  <c r="E120" i="47"/>
  <c r="D120" i="47"/>
  <c r="C120" i="47"/>
  <c r="K120" i="47" s="1"/>
  <c r="J119" i="47"/>
  <c r="I119" i="47"/>
  <c r="H119" i="47"/>
  <c r="G119" i="47"/>
  <c r="F119" i="47"/>
  <c r="E119" i="47"/>
  <c r="D119" i="47"/>
  <c r="C119" i="47"/>
  <c r="K119" i="47" s="1"/>
  <c r="J118" i="47"/>
  <c r="I118" i="47"/>
  <c r="H118" i="47"/>
  <c r="G118" i="47"/>
  <c r="F118" i="47"/>
  <c r="E118" i="47"/>
  <c r="D118" i="47"/>
  <c r="C118" i="47"/>
  <c r="K118" i="47" s="1"/>
  <c r="J117" i="47"/>
  <c r="I117" i="47"/>
  <c r="H117" i="47"/>
  <c r="G117" i="47"/>
  <c r="F117" i="47"/>
  <c r="E117" i="47"/>
  <c r="D117" i="47"/>
  <c r="C117" i="47"/>
  <c r="K117" i="47" s="1"/>
  <c r="K114" i="47"/>
  <c r="K113" i="47"/>
  <c r="J112" i="47"/>
  <c r="I112" i="47"/>
  <c r="H112" i="47"/>
  <c r="G112" i="47"/>
  <c r="F112" i="47"/>
  <c r="E112" i="47"/>
  <c r="D112" i="47"/>
  <c r="C112" i="47"/>
  <c r="K111" i="47"/>
  <c r="K110" i="47"/>
  <c r="K109" i="47"/>
  <c r="K108" i="47"/>
  <c r="K107" i="47"/>
  <c r="K106" i="47"/>
  <c r="K105" i="47"/>
  <c r="K104" i="47"/>
  <c r="K103" i="47"/>
  <c r="K112" i="47" s="1"/>
  <c r="K102" i="47"/>
  <c r="K101" i="47"/>
  <c r="K98" i="47"/>
  <c r="K97" i="47"/>
  <c r="J96" i="47"/>
  <c r="I96" i="47"/>
  <c r="H96" i="47"/>
  <c r="G96" i="47"/>
  <c r="F96" i="47"/>
  <c r="E96" i="47"/>
  <c r="D96" i="47"/>
  <c r="C96" i="47"/>
  <c r="K95" i="47"/>
  <c r="K94" i="47"/>
  <c r="K93" i="47"/>
  <c r="K92" i="47"/>
  <c r="K91" i="47"/>
  <c r="K90" i="47"/>
  <c r="K89" i="47"/>
  <c r="K88" i="47"/>
  <c r="K96" i="47" s="1"/>
  <c r="K87" i="47"/>
  <c r="K86" i="47"/>
  <c r="K85" i="47"/>
  <c r="K82" i="47"/>
  <c r="K81" i="47"/>
  <c r="J80" i="47"/>
  <c r="I80" i="47"/>
  <c r="H80" i="47"/>
  <c r="G80" i="47"/>
  <c r="F80" i="47"/>
  <c r="E80" i="47"/>
  <c r="D80" i="47"/>
  <c r="C80" i="47"/>
  <c r="K79" i="47"/>
  <c r="K78" i="47"/>
  <c r="K77" i="47"/>
  <c r="K76" i="47"/>
  <c r="K75" i="47"/>
  <c r="K74" i="47"/>
  <c r="K73" i="47"/>
  <c r="K72" i="47"/>
  <c r="K71" i="47"/>
  <c r="K70" i="47"/>
  <c r="K80" i="47" s="1"/>
  <c r="K69" i="47"/>
  <c r="K66" i="47"/>
  <c r="K65" i="47"/>
  <c r="J64" i="47"/>
  <c r="I64" i="47"/>
  <c r="H64" i="47"/>
  <c r="G64" i="47"/>
  <c r="F64" i="47"/>
  <c r="E64" i="47"/>
  <c r="D64" i="47"/>
  <c r="C64" i="47"/>
  <c r="K63" i="47"/>
  <c r="K62" i="47"/>
  <c r="K61" i="47"/>
  <c r="K60" i="47"/>
  <c r="K59" i="47"/>
  <c r="K58" i="47"/>
  <c r="K57" i="47"/>
  <c r="K56" i="47"/>
  <c r="K55" i="47"/>
  <c r="K54" i="47"/>
  <c r="K53" i="47"/>
  <c r="K64" i="47" s="1"/>
  <c r="K50" i="47"/>
  <c r="K49" i="47"/>
  <c r="J48" i="47"/>
  <c r="I48" i="47"/>
  <c r="H48" i="47"/>
  <c r="G48" i="47"/>
  <c r="F48" i="47"/>
  <c r="E48" i="47"/>
  <c r="D48" i="47"/>
  <c r="C48" i="47"/>
  <c r="K47" i="47"/>
  <c r="K46" i="47"/>
  <c r="K45" i="47"/>
  <c r="K44" i="47"/>
  <c r="K43" i="47"/>
  <c r="K42" i="47"/>
  <c r="K41" i="47"/>
  <c r="K40" i="47"/>
  <c r="K39" i="47"/>
  <c r="K48" i="47" s="1"/>
  <c r="K38" i="47"/>
  <c r="K37" i="47"/>
  <c r="K34" i="47"/>
  <c r="K33" i="47"/>
  <c r="J32" i="47"/>
  <c r="I32" i="47"/>
  <c r="H32" i="47"/>
  <c r="G32" i="47"/>
  <c r="F32" i="47"/>
  <c r="E32" i="47"/>
  <c r="D32" i="47"/>
  <c r="C32" i="47"/>
  <c r="K31" i="47"/>
  <c r="K30" i="47"/>
  <c r="K29" i="47"/>
  <c r="K28" i="47"/>
  <c r="K27" i="47"/>
  <c r="K26" i="47"/>
  <c r="K25" i="47"/>
  <c r="K24" i="47"/>
  <c r="K32" i="47" s="1"/>
  <c r="K23" i="47"/>
  <c r="K22" i="47"/>
  <c r="K21" i="47"/>
  <c r="K18" i="47"/>
  <c r="K17" i="47"/>
  <c r="J16" i="47"/>
  <c r="J128" i="47" s="1"/>
  <c r="I16" i="47"/>
  <c r="I128" i="47" s="1"/>
  <c r="H16" i="47"/>
  <c r="H128" i="47" s="1"/>
  <c r="G16" i="47"/>
  <c r="G128" i="47" s="1"/>
  <c r="F16" i="47"/>
  <c r="F128" i="47" s="1"/>
  <c r="E16" i="47"/>
  <c r="E128" i="47" s="1"/>
  <c r="D16" i="47"/>
  <c r="D128" i="47" s="1"/>
  <c r="C16" i="47"/>
  <c r="C128" i="47" s="1"/>
  <c r="K15" i="47"/>
  <c r="K14" i="47"/>
  <c r="K13" i="47"/>
  <c r="K12" i="47"/>
  <c r="K11" i="47"/>
  <c r="K10" i="47"/>
  <c r="K9" i="47"/>
  <c r="K8" i="47"/>
  <c r="K7" i="47"/>
  <c r="K6" i="47"/>
  <c r="K16" i="47" s="1"/>
  <c r="K5" i="47"/>
  <c r="I4" i="8"/>
  <c r="I3" i="8"/>
  <c r="K6" i="59"/>
  <c r="K17" i="59" s="1"/>
  <c r="K7" i="59"/>
  <c r="K8" i="59"/>
  <c r="K9" i="59"/>
  <c r="K10" i="59"/>
  <c r="K11" i="59"/>
  <c r="K12" i="59"/>
  <c r="K13" i="59"/>
  <c r="K14" i="59"/>
  <c r="K15" i="59"/>
  <c r="K16" i="59"/>
  <c r="C17" i="59"/>
  <c r="D17" i="59"/>
  <c r="E17" i="59"/>
  <c r="F17" i="59"/>
  <c r="G17" i="59"/>
  <c r="H17" i="59"/>
  <c r="I17" i="59"/>
  <c r="J17" i="59"/>
  <c r="K20" i="59"/>
  <c r="K21" i="59"/>
  <c r="K31" i="59" s="1"/>
  <c r="K22" i="59"/>
  <c r="K23" i="59"/>
  <c r="K24" i="59"/>
  <c r="K25" i="59"/>
  <c r="K26" i="59"/>
  <c r="K27" i="59"/>
  <c r="K28" i="59"/>
  <c r="K29" i="59"/>
  <c r="K30" i="59"/>
  <c r="C31" i="59"/>
  <c r="D31" i="59"/>
  <c r="E31" i="59"/>
  <c r="F31" i="59"/>
  <c r="G31" i="59"/>
  <c r="H31" i="59"/>
  <c r="I31" i="59"/>
  <c r="I101" i="59" s="1"/>
  <c r="J31" i="59"/>
  <c r="K34" i="59"/>
  <c r="K45" i="59" s="1"/>
  <c r="K35" i="59"/>
  <c r="K36" i="59"/>
  <c r="K37" i="59"/>
  <c r="K38" i="59"/>
  <c r="K39" i="59"/>
  <c r="K40" i="59"/>
  <c r="K41" i="59"/>
  <c r="K42" i="59"/>
  <c r="K43" i="59"/>
  <c r="K44" i="59"/>
  <c r="C45" i="59"/>
  <c r="D45" i="59"/>
  <c r="E45" i="59"/>
  <c r="F45" i="59"/>
  <c r="G45" i="59"/>
  <c r="H45" i="59"/>
  <c r="I45" i="59"/>
  <c r="J45" i="59"/>
  <c r="K48" i="59"/>
  <c r="K49" i="59"/>
  <c r="K59" i="59" s="1"/>
  <c r="K50" i="59"/>
  <c r="K51" i="59"/>
  <c r="K52" i="59"/>
  <c r="K53" i="59"/>
  <c r="K54" i="59"/>
  <c r="K55" i="59"/>
  <c r="K56" i="59"/>
  <c r="K57" i="59"/>
  <c r="K58" i="59"/>
  <c r="C59" i="59"/>
  <c r="D59" i="59"/>
  <c r="E59" i="59"/>
  <c r="F59" i="59"/>
  <c r="G59" i="59"/>
  <c r="H59" i="59"/>
  <c r="I59" i="59"/>
  <c r="J59" i="59"/>
  <c r="K62" i="59"/>
  <c r="K73" i="59" s="1"/>
  <c r="K63" i="59"/>
  <c r="K64" i="59"/>
  <c r="K65" i="59"/>
  <c r="K66" i="59"/>
  <c r="K67" i="59"/>
  <c r="K68" i="59"/>
  <c r="K69" i="59"/>
  <c r="K70" i="59"/>
  <c r="K71" i="59"/>
  <c r="K72" i="59"/>
  <c r="C73" i="59"/>
  <c r="D73" i="59"/>
  <c r="E73" i="59"/>
  <c r="F73" i="59"/>
  <c r="G73" i="59"/>
  <c r="H73" i="59"/>
  <c r="I73" i="59"/>
  <c r="J73" i="59"/>
  <c r="K76" i="59"/>
  <c r="K77" i="59"/>
  <c r="K87" i="59" s="1"/>
  <c r="K78" i="59"/>
  <c r="K79" i="59"/>
  <c r="K80" i="59"/>
  <c r="K81" i="59"/>
  <c r="K82" i="59"/>
  <c r="K83" i="59"/>
  <c r="K84" i="59"/>
  <c r="K85" i="59"/>
  <c r="K86" i="59"/>
  <c r="C87" i="59"/>
  <c r="D87" i="59"/>
  <c r="E87" i="59"/>
  <c r="F87" i="59"/>
  <c r="G87" i="59"/>
  <c r="H87" i="59"/>
  <c r="I87" i="59"/>
  <c r="J87" i="59"/>
  <c r="C90" i="59"/>
  <c r="D90" i="59"/>
  <c r="E90" i="59"/>
  <c r="F90" i="59"/>
  <c r="G90" i="59"/>
  <c r="H90" i="59"/>
  <c r="K90" i="59" s="1"/>
  <c r="K101" i="59" s="1"/>
  <c r="I90" i="59"/>
  <c r="J90" i="59"/>
  <c r="C91" i="59"/>
  <c r="D91" i="59"/>
  <c r="E91" i="59"/>
  <c r="F91" i="59"/>
  <c r="G91" i="59"/>
  <c r="K91" i="59" s="1"/>
  <c r="H91" i="59"/>
  <c r="I91" i="59"/>
  <c r="J91" i="59"/>
  <c r="C92" i="59"/>
  <c r="D92" i="59"/>
  <c r="E92" i="59"/>
  <c r="F92" i="59"/>
  <c r="K92" i="59" s="1"/>
  <c r="G92" i="59"/>
  <c r="H92" i="59"/>
  <c r="I92" i="59"/>
  <c r="J92" i="59"/>
  <c r="C93" i="59"/>
  <c r="D93" i="59"/>
  <c r="E93" i="59"/>
  <c r="K93" i="59" s="1"/>
  <c r="F93" i="59"/>
  <c r="G93" i="59"/>
  <c r="H93" i="59"/>
  <c r="I93" i="59"/>
  <c r="J93" i="59"/>
  <c r="C94" i="59"/>
  <c r="D94" i="59"/>
  <c r="K94" i="59" s="1"/>
  <c r="E94" i="59"/>
  <c r="F94" i="59"/>
  <c r="G94" i="59"/>
  <c r="H94" i="59"/>
  <c r="I94" i="59"/>
  <c r="J94" i="59"/>
  <c r="C95" i="59"/>
  <c r="K95" i="59" s="1"/>
  <c r="D95" i="59"/>
  <c r="E95" i="59"/>
  <c r="F95" i="59"/>
  <c r="G95" i="59"/>
  <c r="H95" i="59"/>
  <c r="I95" i="59"/>
  <c r="J95" i="59"/>
  <c r="C96" i="59"/>
  <c r="D96" i="59"/>
  <c r="E96" i="59"/>
  <c r="F96" i="59"/>
  <c r="G96" i="59"/>
  <c r="H96" i="59"/>
  <c r="I96" i="59"/>
  <c r="J96" i="59"/>
  <c r="K96" i="59" s="1"/>
  <c r="C97" i="59"/>
  <c r="D97" i="59"/>
  <c r="E97" i="59"/>
  <c r="F97" i="59"/>
  <c r="G97" i="59"/>
  <c r="H97" i="59"/>
  <c r="I97" i="59"/>
  <c r="K97" i="59" s="1"/>
  <c r="J97" i="59"/>
  <c r="C98" i="59"/>
  <c r="D98" i="59"/>
  <c r="E98" i="59"/>
  <c r="F98" i="59"/>
  <c r="G98" i="59"/>
  <c r="H98" i="59"/>
  <c r="K98" i="59" s="1"/>
  <c r="I98" i="59"/>
  <c r="J98" i="59"/>
  <c r="C99" i="59"/>
  <c r="D99" i="59"/>
  <c r="E99" i="59"/>
  <c r="F99" i="59"/>
  <c r="G99" i="59"/>
  <c r="K99" i="59" s="1"/>
  <c r="H99" i="59"/>
  <c r="I99" i="59"/>
  <c r="J99" i="59"/>
  <c r="C100" i="59"/>
  <c r="D100" i="59"/>
  <c r="E100" i="59"/>
  <c r="F100" i="59"/>
  <c r="K100" i="59" s="1"/>
  <c r="G100" i="59"/>
  <c r="H100" i="59"/>
  <c r="I100" i="59"/>
  <c r="J100" i="59"/>
  <c r="C101" i="59"/>
  <c r="D101" i="59"/>
  <c r="E101" i="59"/>
  <c r="F101" i="59"/>
  <c r="G101" i="59"/>
  <c r="H101" i="59"/>
  <c r="J101" i="59"/>
  <c r="J114" i="1"/>
  <c r="I114" i="1"/>
  <c r="H114" i="1"/>
  <c r="G114" i="1"/>
  <c r="F114" i="1"/>
  <c r="E114" i="1"/>
  <c r="D114" i="1"/>
  <c r="C114" i="1"/>
  <c r="K114" i="1" s="1"/>
  <c r="J113" i="1"/>
  <c r="I113" i="1"/>
  <c r="H113" i="1"/>
  <c r="G113" i="1"/>
  <c r="F113" i="1"/>
  <c r="E113" i="1"/>
  <c r="D113" i="1"/>
  <c r="C113" i="1"/>
  <c r="K113" i="1" s="1"/>
  <c r="J112" i="1"/>
  <c r="I112" i="1"/>
  <c r="H112" i="1"/>
  <c r="G112" i="1"/>
  <c r="F112" i="1"/>
  <c r="E112" i="1"/>
  <c r="D112" i="1"/>
  <c r="C112" i="1"/>
  <c r="K112" i="1" s="1"/>
  <c r="J111" i="1"/>
  <c r="I111" i="1"/>
  <c r="H111" i="1"/>
  <c r="G111" i="1"/>
  <c r="F111" i="1"/>
  <c r="E111" i="1"/>
  <c r="D111" i="1"/>
  <c r="C111" i="1"/>
  <c r="K111" i="1" s="1"/>
  <c r="J110" i="1"/>
  <c r="I110" i="1"/>
  <c r="H110" i="1"/>
  <c r="G110" i="1"/>
  <c r="F110" i="1"/>
  <c r="E110" i="1"/>
  <c r="D110" i="1"/>
  <c r="C110" i="1"/>
  <c r="K110" i="1" s="1"/>
  <c r="J109" i="1"/>
  <c r="I109" i="1"/>
  <c r="H109" i="1"/>
  <c r="G109" i="1"/>
  <c r="F109" i="1"/>
  <c r="E109" i="1"/>
  <c r="D109" i="1"/>
  <c r="C109" i="1"/>
  <c r="K109" i="1" s="1"/>
  <c r="J108" i="1"/>
  <c r="I108" i="1"/>
  <c r="H108" i="1"/>
  <c r="G108" i="1"/>
  <c r="F108" i="1"/>
  <c r="E108" i="1"/>
  <c r="D108" i="1"/>
  <c r="C108" i="1"/>
  <c r="K108" i="1" s="1"/>
  <c r="J107" i="1"/>
  <c r="I107" i="1"/>
  <c r="H107" i="1"/>
  <c r="G107" i="1"/>
  <c r="F107" i="1"/>
  <c r="E107" i="1"/>
  <c r="D107" i="1"/>
  <c r="C107" i="1"/>
  <c r="K107" i="1" s="1"/>
  <c r="J106" i="1"/>
  <c r="I106" i="1"/>
  <c r="H106" i="1"/>
  <c r="G106" i="1"/>
  <c r="F106" i="1"/>
  <c r="E106" i="1"/>
  <c r="D106" i="1"/>
  <c r="C106" i="1"/>
  <c r="K106" i="1" s="1"/>
  <c r="J105" i="1"/>
  <c r="I105" i="1"/>
  <c r="H105" i="1"/>
  <c r="G105" i="1"/>
  <c r="F105" i="1"/>
  <c r="E105" i="1"/>
  <c r="D105" i="1"/>
  <c r="C105" i="1"/>
  <c r="K105" i="1" s="1"/>
  <c r="J104" i="1"/>
  <c r="I104" i="1"/>
  <c r="H104" i="1"/>
  <c r="G104" i="1"/>
  <c r="F104" i="1"/>
  <c r="E104" i="1"/>
  <c r="D104" i="1"/>
  <c r="C104" i="1"/>
  <c r="K104" i="1" s="1"/>
  <c r="K115" i="1" s="1"/>
  <c r="J101" i="1"/>
  <c r="I101" i="1"/>
  <c r="H101" i="1"/>
  <c r="G101" i="1"/>
  <c r="F101" i="1"/>
  <c r="E101" i="1"/>
  <c r="D101" i="1"/>
  <c r="C101" i="1"/>
  <c r="K100" i="1"/>
  <c r="K99" i="1"/>
  <c r="K98" i="1"/>
  <c r="K97" i="1"/>
  <c r="K96" i="1"/>
  <c r="K95" i="1"/>
  <c r="K94" i="1"/>
  <c r="K93" i="1"/>
  <c r="K92" i="1"/>
  <c r="K91" i="1"/>
  <c r="K101" i="1" s="1"/>
  <c r="K90" i="1"/>
  <c r="J87" i="1"/>
  <c r="I87" i="1"/>
  <c r="H87" i="1"/>
  <c r="G87" i="1"/>
  <c r="F87" i="1"/>
  <c r="E87" i="1"/>
  <c r="D87" i="1"/>
  <c r="C87" i="1"/>
  <c r="K86" i="1"/>
  <c r="K85" i="1"/>
  <c r="K84" i="1"/>
  <c r="K83" i="1"/>
  <c r="K82" i="1"/>
  <c r="K81" i="1"/>
  <c r="K80" i="1"/>
  <c r="K79" i="1"/>
  <c r="K78" i="1"/>
  <c r="K77" i="1"/>
  <c r="K76" i="1"/>
  <c r="K87" i="1" s="1"/>
  <c r="J73" i="1"/>
  <c r="I73" i="1"/>
  <c r="H73" i="1"/>
  <c r="G73" i="1"/>
  <c r="F73" i="1"/>
  <c r="E73" i="1"/>
  <c r="D73" i="1"/>
  <c r="C73" i="1"/>
  <c r="K72" i="1"/>
  <c r="K71" i="1"/>
  <c r="K70" i="1"/>
  <c r="K69" i="1"/>
  <c r="K68" i="1"/>
  <c r="K67" i="1"/>
  <c r="K66" i="1"/>
  <c r="K65" i="1"/>
  <c r="K73" i="1" s="1"/>
  <c r="K64" i="1"/>
  <c r="K63" i="1"/>
  <c r="K62" i="1"/>
  <c r="J59" i="1"/>
  <c r="I59" i="1"/>
  <c r="H59" i="1"/>
  <c r="G59" i="1"/>
  <c r="F59" i="1"/>
  <c r="E59" i="1"/>
  <c r="D59" i="1"/>
  <c r="C59" i="1"/>
  <c r="K58" i="1"/>
  <c r="K57" i="1"/>
  <c r="K56" i="1"/>
  <c r="K55" i="1"/>
  <c r="K54" i="1"/>
  <c r="K53" i="1"/>
  <c r="K52" i="1"/>
  <c r="K51" i="1"/>
  <c r="K50" i="1"/>
  <c r="K49" i="1"/>
  <c r="K48" i="1"/>
  <c r="K59" i="1" s="1"/>
  <c r="J45" i="1"/>
  <c r="I45" i="1"/>
  <c r="H45" i="1"/>
  <c r="G45" i="1"/>
  <c r="F45" i="1"/>
  <c r="E45" i="1"/>
  <c r="D45" i="1"/>
  <c r="C45" i="1"/>
  <c r="K44" i="1"/>
  <c r="K43" i="1"/>
  <c r="K42" i="1"/>
  <c r="K41" i="1"/>
  <c r="K40" i="1"/>
  <c r="K39" i="1"/>
  <c r="K38" i="1"/>
  <c r="K37" i="1"/>
  <c r="K36" i="1"/>
  <c r="K35" i="1"/>
  <c r="K34" i="1"/>
  <c r="K45" i="1" s="1"/>
  <c r="J31" i="1"/>
  <c r="I31" i="1"/>
  <c r="H31" i="1"/>
  <c r="G31" i="1"/>
  <c r="F31" i="1"/>
  <c r="E31" i="1"/>
  <c r="D31" i="1"/>
  <c r="C31" i="1"/>
  <c r="K30" i="1"/>
  <c r="K29" i="1"/>
  <c r="K28" i="1"/>
  <c r="K27" i="1"/>
  <c r="K26" i="1"/>
  <c r="K25" i="1"/>
  <c r="K24" i="1"/>
  <c r="K23" i="1"/>
  <c r="K22" i="1"/>
  <c r="K31" i="1" s="1"/>
  <c r="K21" i="1"/>
  <c r="K20" i="1"/>
  <c r="J17" i="1"/>
  <c r="J115" i="1" s="1"/>
  <c r="I17" i="1"/>
  <c r="I115" i="1" s="1"/>
  <c r="H17" i="1"/>
  <c r="H115" i="1" s="1"/>
  <c r="G17" i="1"/>
  <c r="G115" i="1" s="1"/>
  <c r="F17" i="1"/>
  <c r="F115" i="1" s="1"/>
  <c r="E17" i="1"/>
  <c r="E115" i="1" s="1"/>
  <c r="D17" i="1"/>
  <c r="D115" i="1" s="1"/>
  <c r="C17" i="1"/>
  <c r="C115" i="1" s="1"/>
  <c r="K16" i="1"/>
  <c r="K15" i="1"/>
  <c r="K14" i="1"/>
  <c r="K13" i="1"/>
  <c r="K12" i="1"/>
  <c r="K11" i="1"/>
  <c r="K10" i="1"/>
  <c r="K9" i="1"/>
  <c r="K8" i="1"/>
  <c r="K7" i="1"/>
  <c r="K6" i="1"/>
  <c r="K17" i="1" s="1"/>
  <c r="K87" i="14" l="1"/>
  <c r="K128" i="47"/>
  <c r="I22" i="58"/>
  <c r="H22" i="58"/>
  <c r="G22" i="58"/>
  <c r="F22" i="58"/>
  <c r="C22" i="58"/>
  <c r="B22" i="58"/>
  <c r="K21" i="58"/>
  <c r="J21" i="58"/>
  <c r="J20" i="58"/>
  <c r="B20" i="58"/>
  <c r="K18" i="58"/>
  <c r="J18" i="58"/>
  <c r="K17" i="58"/>
  <c r="J17" i="58"/>
  <c r="F17" i="58"/>
  <c r="B17" i="58"/>
  <c r="K15" i="58"/>
  <c r="J15" i="58"/>
  <c r="K14" i="58"/>
  <c r="J14" i="58"/>
  <c r="H14" i="58"/>
  <c r="F14" i="58"/>
  <c r="B14" i="58"/>
  <c r="K12" i="58"/>
  <c r="H12" i="58"/>
  <c r="J12" i="58"/>
  <c r="K11" i="58"/>
  <c r="J11" i="58"/>
  <c r="H11" i="58"/>
  <c r="F11" i="58"/>
  <c r="B11" i="58"/>
  <c r="K9" i="58"/>
  <c r="H9" i="58"/>
  <c r="J9" i="58"/>
  <c r="K8" i="58"/>
  <c r="J8" i="58"/>
  <c r="H8" i="58"/>
  <c r="F8" i="58"/>
  <c r="B8" i="58"/>
  <c r="K6" i="58"/>
  <c r="H6" i="58"/>
  <c r="J6" i="58"/>
  <c r="K5" i="58"/>
  <c r="J5" i="58"/>
  <c r="H5" i="58"/>
  <c r="F5" i="58"/>
  <c r="B5" i="58"/>
  <c r="I4" i="43"/>
  <c r="I5" i="43"/>
  <c r="I6" i="43"/>
  <c r="I7" i="43"/>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69" i="43"/>
  <c r="I70" i="43"/>
  <c r="I71" i="43"/>
  <c r="I72" i="43"/>
  <c r="I73" i="43"/>
  <c r="I74" i="43"/>
  <c r="I75" i="43"/>
  <c r="I76" i="43"/>
  <c r="I77" i="43"/>
  <c r="I78" i="43"/>
  <c r="I79" i="43"/>
  <c r="I80" i="43"/>
  <c r="I81" i="43"/>
  <c r="I82" i="43"/>
  <c r="I83" i="43"/>
  <c r="I84" i="43"/>
  <c r="I85" i="43"/>
  <c r="I86" i="43"/>
  <c r="I87" i="43"/>
  <c r="I88" i="43"/>
  <c r="I89" i="43"/>
  <c r="I90" i="43"/>
  <c r="I91" i="43"/>
  <c r="I92" i="43"/>
  <c r="I93" i="43"/>
  <c r="I94" i="43"/>
  <c r="I95" i="43"/>
  <c r="I96" i="43"/>
  <c r="I97" i="43"/>
  <c r="I98" i="43"/>
  <c r="I99" i="43"/>
  <c r="I100" i="43"/>
  <c r="I101" i="43"/>
  <c r="I102" i="43"/>
  <c r="I103" i="43"/>
  <c r="I104" i="43"/>
  <c r="I105" i="43"/>
  <c r="I106" i="43"/>
  <c r="I107" i="43"/>
  <c r="I108" i="43"/>
  <c r="I109" i="43"/>
  <c r="I110" i="43"/>
  <c r="I111" i="43"/>
  <c r="I112" i="43"/>
  <c r="I113" i="43"/>
  <c r="I114" i="43"/>
  <c r="I115" i="43"/>
  <c r="I116" i="43"/>
  <c r="I117" i="43"/>
  <c r="I118" i="43"/>
  <c r="I119" i="43"/>
  <c r="I120" i="43"/>
  <c r="I121" i="43"/>
  <c r="I122" i="43"/>
  <c r="I123" i="43"/>
  <c r="I124" i="43"/>
  <c r="I125" i="43"/>
  <c r="I126" i="43"/>
  <c r="I127" i="43"/>
  <c r="I128" i="43"/>
  <c r="I129" i="43"/>
  <c r="I130" i="43"/>
  <c r="I131" i="43"/>
  <c r="I132" i="43"/>
  <c r="I133" i="43"/>
  <c r="I134" i="43"/>
  <c r="I135" i="43"/>
  <c r="I136" i="43"/>
  <c r="I137" i="43"/>
  <c r="I138" i="43"/>
  <c r="I139" i="43"/>
  <c r="I140" i="43"/>
  <c r="I141" i="43"/>
  <c r="I142" i="43"/>
  <c r="I143" i="43"/>
  <c r="I144" i="43"/>
  <c r="I145" i="43"/>
  <c r="I146" i="43"/>
  <c r="I147" i="43"/>
  <c r="I148" i="43"/>
  <c r="I149" i="43"/>
  <c r="I150" i="43"/>
  <c r="I151" i="43"/>
  <c r="I152" i="43"/>
  <c r="I153" i="43"/>
  <c r="I154" i="43"/>
  <c r="I155" i="43"/>
  <c r="I156" i="43"/>
  <c r="I157" i="43"/>
  <c r="I158" i="43"/>
  <c r="I159" i="43"/>
  <c r="I160" i="43"/>
  <c r="I161" i="43"/>
  <c r="I162" i="43"/>
  <c r="I163" i="43"/>
  <c r="I164" i="43"/>
  <c r="I165" i="43"/>
  <c r="I166" i="43"/>
  <c r="I167" i="43"/>
  <c r="I168" i="43"/>
  <c r="I169" i="43"/>
  <c r="I170" i="43"/>
  <c r="I171" i="43"/>
  <c r="I172" i="43"/>
  <c r="I173" i="43"/>
  <c r="I174" i="43"/>
  <c r="I175" i="43"/>
  <c r="I176" i="43"/>
  <c r="I177" i="43"/>
  <c r="I178" i="43"/>
  <c r="I179" i="43"/>
  <c r="I180" i="43"/>
  <c r="I181" i="43"/>
  <c r="I182" i="43"/>
  <c r="I183" i="43"/>
  <c r="I184" i="43"/>
  <c r="I185" i="43"/>
  <c r="I186" i="43"/>
  <c r="I187" i="43"/>
  <c r="I188" i="43"/>
  <c r="I189" i="43"/>
  <c r="I190" i="43"/>
  <c r="I191" i="43"/>
  <c r="I192" i="43"/>
  <c r="I193" i="43"/>
  <c r="I194" i="43"/>
  <c r="I195" i="43"/>
  <c r="I196" i="43"/>
  <c r="I197" i="43"/>
  <c r="I198" i="43"/>
  <c r="I199" i="43"/>
  <c r="I200" i="43"/>
  <c r="I201" i="43"/>
  <c r="I202" i="43"/>
  <c r="I203" i="43"/>
  <c r="I204" i="43"/>
  <c r="I205" i="43"/>
  <c r="I206" i="43"/>
  <c r="I207" i="43"/>
  <c r="I208" i="43"/>
  <c r="I209" i="43"/>
  <c r="I210" i="43"/>
  <c r="I211" i="43"/>
  <c r="I212" i="43"/>
  <c r="I213" i="43"/>
  <c r="I214" i="43"/>
  <c r="I215" i="43"/>
  <c r="I216" i="43"/>
  <c r="I217" i="43"/>
  <c r="I218" i="43"/>
  <c r="I219" i="43"/>
  <c r="I220" i="43"/>
  <c r="I221" i="43"/>
  <c r="I222" i="43"/>
  <c r="I223" i="43"/>
  <c r="I224" i="43"/>
  <c r="I225" i="43"/>
  <c r="I226" i="43"/>
  <c r="I227" i="43"/>
  <c r="I228" i="43"/>
  <c r="I229" i="43"/>
  <c r="I230" i="43"/>
  <c r="I231" i="43"/>
  <c r="I232" i="43"/>
  <c r="I233" i="43"/>
  <c r="I234" i="43"/>
  <c r="I235" i="43"/>
  <c r="I236" i="43"/>
  <c r="I237" i="43"/>
  <c r="I238" i="43"/>
  <c r="I239" i="43"/>
  <c r="I240" i="43"/>
  <c r="I241" i="43"/>
  <c r="I242" i="43"/>
  <c r="I243" i="43"/>
  <c r="I244" i="43"/>
  <c r="I245" i="43"/>
  <c r="I246" i="43"/>
  <c r="I247" i="43"/>
  <c r="I248" i="43"/>
  <c r="I249" i="43"/>
  <c r="I250" i="43"/>
  <c r="I251" i="43"/>
  <c r="I252" i="43"/>
  <c r="I253" i="43"/>
  <c r="I254" i="43"/>
  <c r="I255" i="43"/>
  <c r="I256" i="43"/>
  <c r="I257" i="43"/>
  <c r="I258" i="43"/>
  <c r="I259" i="43"/>
  <c r="I260" i="43"/>
  <c r="I261" i="43"/>
  <c r="H261" i="43"/>
  <c r="G261" i="43"/>
  <c r="F261" i="43"/>
  <c r="E261" i="43"/>
  <c r="D261" i="43"/>
  <c r="C261" i="43"/>
  <c r="B261" i="43"/>
  <c r="E9" i="61"/>
  <c r="E8" i="61"/>
  <c r="E7" i="61"/>
  <c r="E6" i="61"/>
  <c r="E5" i="61"/>
  <c r="E4" i="61"/>
  <c r="I4" i="6"/>
  <c r="I3" i="6"/>
  <c r="J5" i="33"/>
  <c r="J7" i="33"/>
  <c r="J8" i="33"/>
  <c r="J9" i="33"/>
  <c r="J10" i="33"/>
  <c r="J11" i="33"/>
  <c r="J15" i="33"/>
  <c r="J6" i="33"/>
  <c r="J12" i="33"/>
  <c r="J13" i="33"/>
  <c r="J14" i="33"/>
  <c r="J16" i="33"/>
  <c r="I16" i="33"/>
  <c r="H16" i="33"/>
  <c r="G16" i="33"/>
  <c r="F16" i="33"/>
  <c r="E16" i="33"/>
  <c r="D16" i="33"/>
  <c r="C16" i="33"/>
  <c r="H16" i="32"/>
  <c r="G16" i="32"/>
  <c r="F16" i="32"/>
  <c r="E16" i="32"/>
  <c r="D16" i="32"/>
  <c r="C16" i="32"/>
  <c r="I16" i="32"/>
  <c r="J15" i="32"/>
  <c r="C11" i="36"/>
  <c r="B11" i="36"/>
  <c r="D6" i="40"/>
  <c r="D7" i="40"/>
  <c r="D8" i="40"/>
  <c r="D9" i="40"/>
  <c r="D5" i="40"/>
  <c r="I4" i="7"/>
  <c r="I3" i="7"/>
  <c r="K3" i="40"/>
  <c r="J3" i="40"/>
  <c r="J5" i="40"/>
  <c r="J6" i="32"/>
  <c r="J7" i="32"/>
  <c r="J8" i="32"/>
  <c r="J9" i="32"/>
  <c r="J10" i="32"/>
  <c r="J11" i="32"/>
  <c r="J12" i="32"/>
  <c r="J13" i="32"/>
  <c r="J14" i="32"/>
  <c r="J5" i="32"/>
  <c r="J16" i="32"/>
</calcChain>
</file>

<file path=xl/comments1.xml><?xml version="1.0" encoding="utf-8"?>
<comments xmlns="http://schemas.openxmlformats.org/spreadsheetml/2006/main">
  <authors>
    <author>Autor</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<sst xmlns="http://schemas.openxmlformats.org/spreadsheetml/2006/main" count="2650" uniqueCount="625">
  <si>
    <t>Bakalářské studium</t>
  </si>
  <si>
    <t>Navazující magisterské studium</t>
  </si>
  <si>
    <t>Magisterské studium</t>
  </si>
  <si>
    <t>Doktorské studium</t>
  </si>
  <si>
    <t>CELKEM</t>
  </si>
  <si>
    <t>P</t>
  </si>
  <si>
    <t>K/D</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</si>
  <si>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</si>
  <si>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</si>
  <si>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</si>
  <si>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</si>
  <si>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</si>
  <si>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</si>
  <si>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</si>
  <si>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</si>
  <si>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</si>
  <si>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</si>
  <si>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</si>
  <si>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</si>
  <si>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</si>
  <si>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</si>
  <si>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</si>
  <si>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</si>
  <si>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</si>
  <si>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</si>
  <si>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</si>
  <si>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</si>
  <si>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</si>
  <si>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</si>
  <si>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</si>
  <si>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</si>
  <si>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</si>
  <si>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</si>
  <si>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</si>
  <si>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</si>
  <si>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</si>
  <si>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</si>
  <si>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</si>
  <si>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</si>
  <si>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</si>
  <si>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</si>
  <si>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</si>
  <si>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</si>
  <si>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</si>
  <si>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</si>
  <si>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</si>
  <si>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</si>
  <si>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</si>
  <si>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</si>
  <si>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</si>
  <si>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</si>
  <si>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</si>
  <si>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</si>
  <si>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</si>
  <si>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</si>
  <si>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</si>
  <si>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</si>
  <si>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</si>
  <si>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</si>
  <si>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</si>
  <si>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</si>
  <si>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</si>
  <si>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</si>
  <si>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</si>
  <si>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</si>
  <si>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</si>
  <si>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</si>
  <si>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</si>
  <si>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CELKEM profesoři</t>
  </si>
  <si>
    <t>CELKEM docenti</t>
  </si>
  <si>
    <t xml:space="preserve">Země </t>
  </si>
  <si>
    <t>Celkem</t>
  </si>
  <si>
    <t>Celkem žen</t>
  </si>
  <si>
    <t xml:space="preserve">Počet odebíraných titulů periodik:
                - fyzicky
</t>
  </si>
  <si>
    <t>Číslo a název tabulky</t>
  </si>
  <si>
    <t>Popis metodiky</t>
  </si>
  <si>
    <t>Počet aktivních studií k 31. 12.</t>
  </si>
  <si>
    <t xml:space="preserve">Z toho počet žen celkem </t>
  </si>
  <si>
    <t>Z toho počet cizinců celkem</t>
  </si>
  <si>
    <t>Počet přijetí</t>
  </si>
  <si>
    <t>Počet zápisů ke studiu</t>
  </si>
  <si>
    <t>Počty žen na ostatních pracovištích</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</si>
  <si>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</si>
  <si>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</si>
  <si>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</si>
  <si>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</si>
  <si>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</si>
  <si>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Ostatní pracoviště celkem</t>
  </si>
  <si>
    <t>V ČR</t>
  </si>
  <si>
    <t>V zahraničí</t>
  </si>
  <si>
    <t>0,31–0,5</t>
  </si>
  <si>
    <t>0,51–0,7</t>
  </si>
  <si>
    <t>Fakulta celkem</t>
  </si>
  <si>
    <t>X</t>
  </si>
  <si>
    <t>Počet studijních programů</t>
  </si>
  <si>
    <t>CELKEM za zemi</t>
  </si>
  <si>
    <t xml:space="preserve">     z toho ženy</t>
  </si>
  <si>
    <t xml:space="preserve">Doktorské studium </t>
  </si>
  <si>
    <t>Partnerská vysoká škola/ instituce*</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</si>
  <si>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</si>
  <si>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</si>
  <si>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</si>
  <si>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</si>
  <si>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</si>
  <si>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H2020/ 7. rámcový program EK</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</si>
  <si>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</si>
  <si>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</si>
  <si>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</si>
  <si>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CELKEM akademičtí pracovníci</t>
  </si>
  <si>
    <t>z toho ženy</t>
  </si>
  <si>
    <t>Patentové přihlášky podané</t>
  </si>
  <si>
    <t>Zapsané užitné vzory</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</si>
  <si>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</si>
  <si>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Z toho kmenoví zaměstnanci dané VŠ</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</si>
  <si>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</si>
  <si>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</si>
  <si>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</si>
  <si>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</si>
  <si>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</si>
  <si>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</si>
  <si>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</si>
  <si>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</si>
  <si>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</si>
  <si>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</si>
  <si>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</si>
  <si>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</si>
  <si>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</si>
  <si>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</si>
  <si>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</si>
  <si>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</si>
  <si>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</si>
  <si>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</si>
  <si>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</si>
  <si>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</si>
  <si>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</si>
  <si>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</si>
  <si>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</si>
  <si>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</si>
  <si>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</si>
  <si>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</si>
  <si>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</si>
  <si>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</si>
  <si>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</si>
  <si>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</si>
  <si>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</si>
  <si>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</si>
  <si>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</si>
  <si>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</si>
  <si>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</si>
  <si>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</si>
  <si>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</si>
  <si>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</si>
  <si>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</si>
  <si>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</si>
  <si>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</si>
  <si>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</si>
  <si>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</si>
  <si>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</si>
  <si>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</si>
  <si>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</si>
  <si>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</si>
  <si>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</si>
  <si>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</si>
  <si>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</si>
  <si>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</si>
  <si>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</si>
  <si>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</si>
  <si>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</si>
  <si>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</si>
  <si>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</si>
  <si>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</si>
  <si>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</si>
  <si>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</si>
  <si>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</si>
  <si>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</si>
  <si>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</si>
  <si>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</si>
  <si>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</si>
  <si>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</si>
  <si>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</si>
  <si>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</si>
  <si>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</si>
  <si>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</si>
  <si>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</si>
  <si>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</si>
  <si>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</si>
  <si>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</si>
  <si>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</si>
  <si>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</si>
  <si>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</si>
  <si>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</si>
  <si>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</si>
  <si>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</si>
  <si>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</si>
  <si>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</si>
  <si>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</si>
  <si>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</si>
  <si>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</si>
  <si>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</si>
  <si>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</si>
  <si>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</si>
  <si>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</si>
  <si>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</si>
  <si>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</si>
  <si>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</si>
  <si>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</si>
  <si>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</si>
  <si>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</si>
  <si>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</si>
  <si>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</si>
  <si>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</si>
  <si>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</si>
  <si>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</si>
  <si>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</si>
  <si>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</si>
  <si>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</si>
  <si>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</si>
  <si>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</si>
  <si>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</si>
  <si>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</si>
  <si>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</si>
  <si>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</si>
  <si>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</si>
  <si>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</si>
  <si>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</si>
  <si>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</si>
  <si>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</si>
  <si>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</si>
  <si>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</si>
  <si>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</si>
  <si>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</si>
  <si>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</si>
  <si>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</si>
  <si>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</si>
  <si>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</si>
  <si>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</si>
  <si>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</si>
  <si>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</si>
  <si>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</si>
  <si>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</si>
  <si>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</si>
  <si>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</si>
  <si>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</si>
  <si>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</si>
  <si>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</si>
  <si>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</si>
  <si>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</si>
  <si>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</si>
  <si>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</si>
  <si>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</si>
  <si>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</si>
  <si>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</si>
  <si>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</si>
  <si>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</si>
  <si>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</si>
  <si>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</si>
  <si>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</si>
  <si>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</si>
  <si>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</si>
  <si>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</si>
  <si>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</si>
  <si>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</si>
  <si>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</si>
  <si>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</si>
  <si>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</si>
  <si>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</si>
  <si>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</si>
  <si>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</si>
  <si>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</si>
  <si>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</si>
  <si>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</si>
  <si>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</si>
  <si>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</si>
  <si>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</si>
  <si>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</si>
  <si>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</si>
  <si>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</si>
  <si>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</si>
  <si>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</si>
  <si>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</si>
  <si>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</si>
  <si>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</si>
  <si>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</si>
  <si>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</si>
  <si>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</si>
  <si>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</si>
  <si>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</si>
  <si>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</si>
  <si>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</si>
  <si>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</si>
  <si>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</si>
  <si>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</si>
  <si>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</si>
  <si>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</si>
  <si>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</si>
  <si>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</si>
  <si>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</si>
  <si>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</si>
  <si>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</si>
  <si>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</si>
  <si>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</si>
  <si>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</si>
  <si>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</si>
  <si>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</si>
  <si>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</si>
  <si>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</si>
  <si>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</si>
  <si>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</si>
  <si>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</si>
  <si>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</si>
  <si>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</si>
  <si>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</si>
  <si>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</si>
  <si>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</si>
  <si>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</si>
  <si>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</si>
  <si>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</si>
  <si>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</si>
  <si>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</si>
  <si>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</si>
  <si>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</si>
  <si>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</si>
  <si>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</si>
  <si>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</si>
  <si>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</si>
  <si>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</si>
  <si>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</si>
  <si>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</si>
  <si>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</si>
  <si>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</si>
  <si>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</si>
  <si>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</si>
  <si>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</si>
  <si>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</si>
  <si>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</si>
  <si>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</si>
  <si>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</si>
  <si>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</si>
  <si>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</si>
  <si>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</si>
  <si>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</si>
  <si>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</si>
  <si>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</si>
  <si>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</si>
  <si>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</si>
  <si>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</si>
  <si>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</si>
  <si>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</si>
  <si>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</si>
  <si>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</si>
  <si>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</si>
  <si>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</si>
  <si>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</si>
  <si>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</si>
  <si>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</si>
  <si>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</si>
  <si>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</si>
  <si>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</si>
  <si>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</si>
  <si>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</si>
  <si>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</si>
  <si>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t xml:space="preserve">Tab. 3.4: Stipendia studentům podle účelu stipendia (počty fyzických osob) </t>
  </si>
  <si>
    <t>Počet CELKEM</t>
  </si>
  <si>
    <t>Příjmy CELKEM</t>
  </si>
  <si>
    <t>Licenční smlouvy nově uzavřené</t>
  </si>
  <si>
    <t>Licenční smlouvy platné k 31. 12.</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</si>
  <si>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</si>
  <si>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</si>
  <si>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</si>
  <si>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</si>
  <si>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</si>
  <si>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</si>
  <si>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</si>
  <si>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</si>
  <si>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</si>
  <si>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</si>
  <si>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</si>
  <si>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</si>
  <si>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</si>
  <si>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</si>
  <si>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</si>
  <si>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</si>
  <si>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</si>
  <si>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</si>
  <si>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</si>
  <si>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</si>
  <si>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</si>
  <si>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</si>
  <si>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</si>
  <si>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</si>
  <si>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</si>
  <si>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</si>
  <si>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</si>
  <si>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</si>
  <si>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</si>
  <si>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</si>
  <si>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</si>
  <si>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</si>
  <si>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</si>
  <si>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</si>
  <si>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</si>
  <si>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</si>
  <si>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Ředitel ústavu, vysokoškolského zemědělského nebo lesního statku</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</si>
  <si>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</si>
  <si>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</si>
  <si>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</si>
  <si>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</si>
  <si>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</si>
  <si>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</si>
  <si>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</si>
  <si>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</si>
  <si>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</si>
  <si>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</si>
  <si>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</si>
  <si>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CELEKM</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</si>
  <si>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</si>
  <si>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</si>
  <si>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</si>
  <si>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</si>
  <si>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</si>
  <si>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</si>
  <si>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</si>
  <si>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</si>
  <si>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</si>
  <si>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</si>
  <si>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</si>
  <si>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</si>
  <si>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Tab. 8.3: Studijní obory/programy, které mají ve své obsahové náplni povinné absolvování odborné praxe po dobu alespoň 1 měsíce (počty)</t>
  </si>
  <si>
    <t>Tab. 6.1: Akademičtí a vědečtí pracovníci a ostatní zaměstnanci celkem (průměrné přepočtené počty)</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</si>
  <si>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</si>
  <si>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</si>
  <si>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</si>
  <si>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r>
      <t xml:space="preserve">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</si>
  <si>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</si>
  <si>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</si>
  <si>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</si>
  <si>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</si>
  <si>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</si>
  <si>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</si>
  <si>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</si>
  <si>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</si>
  <si>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</si>
  <si>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</si>
  <si>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8.4</t>
    </r>
    <r>
      <rPr>
        <b/>
        <sz val="14"/>
        <color theme="0"/>
        <rFont val="Calibri"/>
        <family val="2"/>
        <charset val="238"/>
      </rPr>
      <t xml:space="preserve">: Transfer znalostí a výsledků výzkumu do praxe </t>
    </r>
  </si>
  <si>
    <t>Tab. 6.5: Akademičtí a vědečtí pracovníci s cizím státním občanstvím (průměrné přepočtené počty)</t>
  </si>
  <si>
    <t>ženy z celkového počtu (bez ohledu na státní občanství)</t>
  </si>
  <si>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</si>
  <si>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</si>
  <si>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</si>
  <si>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Počty akademických a vědeckých pracovníků a ostatních zaměstnanců za danou VŠ celkem (tedy nejen za fakulty, ale i za ostatní pracoviště VŠ) v dané struktuře. Vykazují se průměrné přepočtené počty za rok 2019, tedy počet pracovníků přepočtený na plný pracovní úvazek (včetně DPČ, mimo DPP). Uvádí se počty žen v jednotlivých kategoriích (akademičtí, vědečtí a ostatní zaměstnanci) i v počtu zaměstnanců celkem za danou VŠ. 
Údaje z této tabulky budou zároveň použity pro účely Hodnocení vysokých škol podle Metodiky 17+ v Modulech M3, M4 a M5.</t>
  </si>
  <si>
    <t>Počty akademických a vědeckých pracovníků s cizím státním občanstvím (v dané struktuře). Nejen za fakulty, ale i za ostatní pracoviště dané VŠ celkem. Vykazují se průměrné přepočtené počty za rok 2019, tedy počet pracovníků přepočtený na plný pracovní úvazek (včetně DPČ, mimo DPP). 
Údaje z této tabulky budou zároveň použity pro účely Hodnocení vysokých škol podle Metodiky 17+ v Modulech M3, M4 a M5.</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</si>
  <si>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2019). Údaje se vykazují za kalendářní rok, s rozlišením na ČR a zahraničí (s výjimkou spin-off/start-up podniků, viz tabulka). Dále vysoká škola uvede příjmy za rok 2019 z licenčních smluv, ze smluvního výzkumu, z vzdělávacích kurzů pro zaměstnance subjektů aplikační sféry a z poskytnutých konzultací a poradenství. Soukromé vysoké školy uvedou příjmy dle svého uvážení. </t>
  </si>
  <si>
    <t>Profesoři jmenovaní v roce 2019</t>
  </si>
  <si>
    <t>Docenti jmenovaní v roce 2019</t>
  </si>
  <si>
    <t>Počet podaných žádostí/rezervací o ubytování k 31/12/2019</t>
  </si>
  <si>
    <t>Počet kladně vyřízených žádostí/rezervací o ubytování k 31/12/2019</t>
  </si>
  <si>
    <t>Počet lůžkodnů v roce 2019</t>
  </si>
  <si>
    <t>Počet hlavních jídel vydaných v roce 2019 studentům</t>
  </si>
  <si>
    <t>Počet hlavních jídel vydaných v roce 2019 zaměstnancům vysoké školy</t>
  </si>
  <si>
    <t>Počet hlavních jídel vydaných v roce 2019 ostatním strávníkům</t>
  </si>
  <si>
    <t>Podíl neúspěšných studií v prvním roce studia. Řazeno dle fakult a případně jiných součástí uskutečňujících akreditovaný studijní program nebo jeho část. Ukazatel vychází z podílu velikosti kohorty studií započatých v kalendářním roce n=2018 (X) a součtu neúspěšných studií této kohorty v kalendářním roce n=2018 a kalendářním roce n+1=2019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</si>
  <si>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</si>
  <si>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</si>
  <si>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</si>
  <si>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</si>
  <si>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</si>
  <si>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</si>
  <si>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</si>
  <si>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</si>
  <si>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</si>
  <si>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</si>
  <si>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</si>
  <si>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</si>
  <si>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</si>
  <si>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</si>
  <si>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</si>
  <si>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</si>
  <si>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</si>
  <si>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</si>
  <si>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</si>
  <si>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</si>
  <si>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</si>
  <si>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</si>
  <si>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</si>
  <si>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</si>
  <si>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</si>
  <si>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Vědečtí pracovníci nespadající do ostatních kategorií</t>
  </si>
  <si>
    <t>Široce vymezený obory ISCED-F</t>
  </si>
  <si>
    <t>Široce vymezený obor ISCED-F</t>
  </si>
  <si>
    <t>Akreditované studijní programy (počty v jednotlivých široce vymezených oborech klasifikace ISCED-F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</si>
  <si>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široce vymezených oborech klasifikace ISCED-F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</si>
  <si>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Akreditované studijní programy uskutečňované společně s jinou vysokou školou či s veřejnou výzkumnou institucí (např. AV ČR) se sídlem v ČR (název studijního programu,vč.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</si>
  <si>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široce vymezeného oboru klasifikace ISCED-F,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</si>
  <si>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široce vymezeného oboru klasifikace ISCED-F. </t>
  </si>
  <si>
    <t xml:space="preserve">Počet účastníků kurzů celoživotního vzdělávání (CŽV) na vysoké škole v dělení dle délky trvání kurzu (v hodinách), jejich zaměření a široce vymezeného oboru klasifikace ISCED-F. </t>
  </si>
  <si>
    <t xml:space="preserve">Studenti v akreditovaných studijních programech (počty v jednotlivých široce vymezených oborech klasifikace ISCED-F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</si>
  <si>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 xml:space="preserve">Studenti – samoplátci (počty v jednotlivých široce vymezených oborech klasifikace ISCED-F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</si>
  <si>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Absolventi akreditovaných studijních programů, podle fakult, případně jiných součástí uskutečňujících akreditovaný studijní program nebo jeho část (počty v jednotlivých široce vymezených oborech klasifikace ISCED-F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</si>
  <si>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široce vymezených oborů klasifikace ISCED-F,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(2019), tj. přihlášky ke studiu a přijatí/zapsaní studenti vztahující se k zápisům ke studiu proběhlým v roce 2019. 
Vyhláška č. 277/2016 Sb. o předávání statistických údajů vysokými školami - k dispozici na tomto odkazu: http://www.msmt.cz/vzdelavani/vysoke-skolstvi/legislativa</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</si>
  <si>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Do celkového počtu zahrnout zaměstnance v daných kategoriích za VŠ celkem (tzn. za jednotlivé fakulty + ostatní pracoviště celkem). 
Údaje z této tabulky budou zároveň použity pro účely Hodnocení vysokých škol podle Metodiky 17+ v Modulech M3, M4 a M5.</t>
    </r>
  </si>
  <si>
    <t>Vysoká škola uvede počet a podíl absolventů (oboje se týká studií, nikoliv fyzických osob), kteří v rámci svého úspěšně ukončeného studia absolvovali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Zahrnuta jsou studia úspěšně absolvovaná v období 1. 1. – 31. 12.</t>
  </si>
  <si>
    <t>Tab. 6.2: Věková struktura akademických, vědeckých a ostatních pracovníků (počty fyzických osob)</t>
  </si>
  <si>
    <t xml:space="preserve">Vedoucí pracovníci s uvedením počtu žen (dle orgánů/součásti vysoké školy). Vykazují se počty fyzických osob k 31. 12. Uvádí se počty fyzických osob na úrovni vysoké školy (vše, co nespadá pod součásti, např. rektor, správní rada) a na úrovni jednotlivých součástí (např. děkan, vedoucí katedry; spadá sem i vysokoškolský ústav a statek). V případě akademického senátu, vědecké, umělecké, akademické a správní rady se vykazují údaje za jejich členy (bez ohledu na jejich pracovně-právní vztah k VŠ). Do posledního sloupce před celkovým součtem se uvádí počet vedoucích pracovníků uvedených organizačních jednotek (katedra, institut, výzkumné pracoviště) či obdobných útvarů (podobné významem, funkcí, úrovní v organizační struktuře apod.) dle definice uvedené pod tabulkou. </t>
  </si>
  <si>
    <t>Akademický profil</t>
  </si>
  <si>
    <t>Profesní profil</t>
  </si>
  <si>
    <t>Univerzita Tomáše Bati ve Zlíně</t>
  </si>
  <si>
    <t>Univerzitní institut</t>
  </si>
  <si>
    <t>866</t>
  </si>
  <si>
    <t>Fakulta technologická</t>
  </si>
  <si>
    <t>Procesní inženýrství / Process Engineering</t>
  </si>
  <si>
    <t>Slovenská technická univerzita v Bratislavě</t>
  </si>
  <si>
    <t>Double Degree</t>
  </si>
  <si>
    <t>8 semestrů</t>
  </si>
  <si>
    <t>doktorský</t>
  </si>
  <si>
    <t>první rok studia zabezpečuje domácí univerzita, student na základě individuálního studijního plánu naplánuje pobyt na partnerské instituci, který by měl celkem zahrnovat nejméně jednu třetinu studia.</t>
  </si>
  <si>
    <t>1) Economics and Management 2) European Business</t>
  </si>
  <si>
    <t xml:space="preserve"> University of Huddersfield Business School, Velká Británie</t>
  </si>
  <si>
    <t>bakalářský</t>
  </si>
  <si>
    <t xml:space="preserve">Studenti BSP procházejí ve druhém ročníku studia na FaME UTB výběrovým řízením. Třetí ročník BSP absolvují na UHBS včetně zpracování a obhájení bakalářské práce a ukončí studium bakalářskou zkouškou. Po návratu na FaME je uznána bakalářská práce včetně obhajoby a studenti složí závěrečnou bakalářskou zkoušku. </t>
  </si>
  <si>
    <t>Smlouva mezi FaME UTB a UHBS je jednostranná, týká se pouze studentů FaME UTB. Studenti jsou finančně podporovaní UTB.</t>
  </si>
  <si>
    <t>Název programu 3</t>
  </si>
  <si>
    <t>1) Economics and Management 2) International Business Management</t>
  </si>
  <si>
    <t>University of Huddersfield Business School, Velká Británie</t>
  </si>
  <si>
    <t>navazující magisterský</t>
  </si>
  <si>
    <t xml:space="preserve">Studenti BSP procházejí ve třetím ročníku studia na FaME UTB výběrovým řízením pro NMSP na UHBS. MSP na UHBS v délce tří semestrů absolvují na UHBS včetně zpracování a obhájení diplomové práce a ukončí studium závěrečnou zkouškou. Po návratu pokračují na FaME ve druhém ročníku NMSP. Je uznána diplomová práce včetně obhajoby a studenti složí státní závěrečnou zkoušku. </t>
  </si>
  <si>
    <t>Na UHBS je vydán diplom Master of Science  včetně dodatku k diplomu, na FaME UTB je vydán diplom Ing. včetně dodatku k diplomu.</t>
  </si>
  <si>
    <t>Název programu 4</t>
  </si>
  <si>
    <t>1) Chemistry and Materials Technology 2) Chemistry</t>
  </si>
  <si>
    <t>3-4 akademické roky (6-8 semestrů)</t>
  </si>
  <si>
    <t>Doktorský</t>
  </si>
  <si>
    <t>Student absolvuje studium střídavě po 6 měsících na obou partnerských institucích. Obhajoba disertační práce probíhá na BPU v přítomnosti zástupců obou univerzit.</t>
  </si>
  <si>
    <t>Po ukončení studia je absolventům přiznán titul UTB - Ph.D. a BPU - Ph.D.</t>
  </si>
  <si>
    <t>Vyměna probíhá na základě podepsaných smluv na konkrétního studenta. Finanční podpora: francouzské vládní stipendium.</t>
  </si>
  <si>
    <t>diplom vydá každá univerzita v češtině (UTB) a ve slovenštině (STU), dodatek k diplomu bude vydán i s překladem do AJ</t>
  </si>
  <si>
    <t>Studium probíhá denní formou, ve slovenském jazyce a v českém jazyce, žadatel se přihlásí na jedno z vypsaných témat disertačních prací a podle toho, zda je toto téma vypsáno na STU nebo UTB, zde podá přihlášku a tato instituce bude jeho domácí institucí, podmínkou řádného ukončení studia je získání 240 kreditů a vykonání státní zkoušky a obhajoby disertační práce na domácí univerzitě.</t>
  </si>
  <si>
    <t>Na UHBS je vydán diplom BA (Hons) včetně dodatku k diplomu, na FaME UTB je vydán diplom Bc. včetně dodatku k diplomu.</t>
  </si>
  <si>
    <t xml:space="preserve">  Blaise Pascal University, Francie</t>
  </si>
  <si>
    <t>1</t>
  </si>
  <si>
    <r>
      <rPr>
        <b/>
        <sz val="12"/>
        <color indexed="9"/>
        <rFont val="Calibri"/>
        <family val="2"/>
        <charset val="238"/>
      </rPr>
      <t xml:space="preserve">Tab. 7.1: </t>
    </r>
    <r>
      <rPr>
        <b/>
        <sz val="14"/>
        <color indexed="9"/>
        <rFont val="Calibri"/>
        <family val="2"/>
        <charset val="238"/>
      </rPr>
      <t>Zapojení UTB do programů mezinárodní spolupráce</t>
    </r>
  </si>
  <si>
    <r>
      <rPr>
        <b/>
        <sz val="12"/>
        <color theme="0"/>
        <rFont val="Calibri"/>
        <family val="2"/>
        <charset val="238"/>
      </rPr>
      <t xml:space="preserve">Tab. 7.2: </t>
    </r>
    <r>
      <rPr>
        <b/>
        <sz val="14"/>
        <color theme="0"/>
        <rFont val="Calibri"/>
        <family val="2"/>
        <charset val="238"/>
      </rPr>
      <t>Mobilita studentů, akademických a ostatních pracovníků podle zemí</t>
    </r>
  </si>
  <si>
    <t>Bývalá jugoslávská republika Makedonie</t>
  </si>
  <si>
    <t>Demokratická republika Kongo</t>
  </si>
  <si>
    <t>Departementní společenství Mayotte</t>
  </si>
  <si>
    <t>Falklandské ostrovy</t>
  </si>
  <si>
    <t>Grenadský stát</t>
  </si>
  <si>
    <t>Nizozemské Antily</t>
  </si>
  <si>
    <t>Palestina</t>
  </si>
  <si>
    <t>Region Francouzská Guyana</t>
  </si>
  <si>
    <t>Region Martinik</t>
  </si>
  <si>
    <t>Srbsko a Černá Hora</t>
  </si>
  <si>
    <t>Teritorium Francouzská jižní a antarktická území</t>
  </si>
  <si>
    <t>Ostatní země</t>
  </si>
  <si>
    <t>Fakulta managementu a ekonomiky</t>
  </si>
  <si>
    <t>Fakulta multimediálních komunikací</t>
  </si>
  <si>
    <t>Fakulta aplikované informatiky</t>
  </si>
  <si>
    <t>Fakulta humanitních studií</t>
  </si>
  <si>
    <t>Fakulta logistiky a krizového řízení</t>
  </si>
  <si>
    <r>
      <t xml:space="preserve">Tab. 7.3: </t>
    </r>
    <r>
      <rPr>
        <b/>
        <sz val="14"/>
        <color indexed="9"/>
        <rFont val="Calibri"/>
        <family val="2"/>
        <charset val="238"/>
      </rPr>
      <t>Mobilita absolventů (počty a podíly absolvovaných studií)</t>
    </r>
  </si>
  <si>
    <t xml:space="preserve">Počty žen na fakultě </t>
  </si>
  <si>
    <t>UTB CELKEM</t>
  </si>
  <si>
    <t>Fakulta mediálních komunikací</t>
  </si>
  <si>
    <t xml:space="preserve"> </t>
  </si>
  <si>
    <r>
      <rPr>
        <b/>
        <sz val="12"/>
        <color indexed="9"/>
        <rFont val="Calibri"/>
        <family val="2"/>
        <charset val="238"/>
      </rPr>
      <t xml:space="preserve">Tab. 2.6: </t>
    </r>
    <r>
      <rPr>
        <b/>
        <sz val="14"/>
        <color indexed="9"/>
        <rFont val="Calibri"/>
        <family val="2"/>
        <charset val="238"/>
      </rPr>
      <t>Kurzy celoživotního vzdělávání na UTB (počty kurzů)</t>
    </r>
  </si>
  <si>
    <r>
      <rPr>
        <b/>
        <sz val="12"/>
        <color indexed="9"/>
        <rFont val="Calibri"/>
        <family val="2"/>
        <charset val="238"/>
      </rPr>
      <t xml:space="preserve">Tab. 2.7: </t>
    </r>
    <r>
      <rPr>
        <b/>
        <sz val="14"/>
        <color indexed="9"/>
        <rFont val="Calibri"/>
        <family val="2"/>
        <charset val="238"/>
      </rPr>
      <t>Kurzy celoživotního vzdělávání na UTB (počty účastníků)</t>
    </r>
  </si>
  <si>
    <t>Postdoktorandi ("postdok")</t>
  </si>
  <si>
    <t>Ostatní vědečtí, výzkumní a vývojoví pracovníci</t>
  </si>
  <si>
    <t>Ostatní zaměstnanci</t>
  </si>
  <si>
    <t>Vědečtí a odborní pracovníci</t>
  </si>
  <si>
    <t>Vědečtí pracovníci</t>
  </si>
  <si>
    <t>Kvestor/ Tajemník</t>
  </si>
  <si>
    <t>Vedoucí pracovník katedry/institutu/výzkumného pracoviště</t>
  </si>
  <si>
    <t>Vedoucí pracovníci CELKEM</t>
  </si>
  <si>
    <t>Fakulty celkem</t>
  </si>
  <si>
    <t>Na dané VŠ</t>
  </si>
  <si>
    <t>Kmenoví zaměstnanci VŠ jmenovaní na jiné VŠ</t>
  </si>
  <si>
    <t>Věkový průměr nově jmenovaných</t>
  </si>
  <si>
    <t>Počet projektů</t>
  </si>
  <si>
    <t>Počet vyslaných studentů</t>
  </si>
  <si>
    <t>Počet přijatých studentů</t>
  </si>
  <si>
    <t>Počet vyslaných akademických a vědeckých pracovníků</t>
  </si>
  <si>
    <t>Počet přijatých akademických a vědeckých pracovníků</t>
  </si>
  <si>
    <t>Dotace v tis. Kč</t>
  </si>
  <si>
    <t>Z toho absolventské stáže</t>
  </si>
  <si>
    <t>Počet vyslaných akademických pracovníků</t>
  </si>
  <si>
    <t>Počet přijatých akademických pracovníků</t>
  </si>
  <si>
    <t>Počet vyslaných ostatních pracovníků</t>
  </si>
  <si>
    <t>Počet přijatých ostatních pracovníků</t>
  </si>
  <si>
    <t>Mezinárodní konference</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</si>
  <si>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</si>
  <si>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t>Počet osob podílejících se na zajištění praxí</t>
  </si>
  <si>
    <t xml:space="preserve">   </t>
  </si>
  <si>
    <t xml:space="preserve">  </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</si>
  <si>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indexed="9"/>
        <rFont val="Calibri"/>
        <family val="2"/>
        <charset val="238"/>
      </rPr>
      <t xml:space="preserve"> (počty)</t>
    </r>
  </si>
  <si>
    <t>Počty studijních oborů/programů</t>
  </si>
  <si>
    <t>Počet nových spin-off/start-up podniků</t>
  </si>
  <si>
    <t>Udělené patenty</t>
  </si>
  <si>
    <t>Smluvní výzkum, konzultace a poradentství</t>
  </si>
  <si>
    <t>Placené vzdělávací kurzy pro zaměstnance subjektů aplikační sféry</t>
  </si>
  <si>
    <t xml:space="preserve">               - elektronicky (odhad)
</t>
  </si>
  <si>
    <t xml:space="preserve">               - v obou formách</t>
  </si>
  <si>
    <t>Celoškolské pracoviště</t>
  </si>
  <si>
    <r>
      <rPr>
        <b/>
        <sz val="12"/>
        <color indexed="9"/>
        <rFont val="Calibri"/>
        <family val="2"/>
        <charset val="238"/>
      </rPr>
      <t>Tab. 2.2:</t>
    </r>
    <r>
      <rPr>
        <b/>
        <sz val="14"/>
        <color indexed="9"/>
        <rFont val="Calibri"/>
        <family val="2"/>
        <charset val="238"/>
      </rPr>
      <t xml:space="preserve"> Studijní programy v cizím jazyce (počty)</t>
    </r>
  </si>
  <si>
    <t>Chemie a technologie potravin (B2901)</t>
  </si>
  <si>
    <t>07 - Technika, výroba a stavebnictví</t>
  </si>
  <si>
    <t>Vyšší odborná škola potravinářská a Střední průmyslová škola mlékárenská</t>
  </si>
  <si>
    <t>Výuka probíhá pouze v kombinované formě  studia; je částečně  realizována na detašovaném pracovišti v Kroměříži a částečně na kmenové fakultě ve Zlíně. Přijímací řízení je realizováno na kmenové fakultě FT ve Zlíně.</t>
  </si>
  <si>
    <t>Z toho počet žen na FT</t>
  </si>
  <si>
    <t>Z toho počet cizinců na FT</t>
  </si>
  <si>
    <t>Z toho počet žen na FaME</t>
  </si>
  <si>
    <t>Z toho počet cizinců na FaME</t>
  </si>
  <si>
    <t>Z toho počet žen na FMK</t>
  </si>
  <si>
    <t>Z toho počet cizinců na FMK</t>
  </si>
  <si>
    <t>Z toho počet žen na FAI</t>
  </si>
  <si>
    <t>Z toho počet cizinců na FAI</t>
  </si>
  <si>
    <t>Z toho počet žen na FHS</t>
  </si>
  <si>
    <t>Z toho počet cizinců na FHS</t>
  </si>
  <si>
    <t>Z toho počet žen na FLKŘ</t>
  </si>
  <si>
    <t>Z toho počet cizinců na FLKŘ</t>
  </si>
  <si>
    <r>
      <rPr>
        <b/>
        <sz val="12"/>
        <color theme="0"/>
        <rFont val="Calibri"/>
        <family val="2"/>
        <charset val="238"/>
      </rPr>
      <t>Tab. 3.2</t>
    </r>
    <r>
      <rPr>
        <b/>
        <sz val="14"/>
        <color theme="0"/>
        <rFont val="Calibri"/>
        <family val="2"/>
        <charset val="238"/>
      </rPr>
      <t>: Studenti - samoplátci (počty studií)</t>
    </r>
  </si>
  <si>
    <t>Z toho počet žen na Celoškolském pracovišti</t>
  </si>
  <si>
    <t>Z toho počet cizinců na Celoškolském pracovišti</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</si>
  <si>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</si>
  <si>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r>
      <rPr>
        <b/>
        <sz val="12"/>
        <color indexed="9"/>
        <rFont val="Calibri"/>
        <family val="2"/>
        <charset val="238"/>
      </rPr>
      <t xml:space="preserve">Tab. 5.1: </t>
    </r>
    <r>
      <rPr>
        <b/>
        <sz val="14"/>
        <color indexed="9"/>
        <rFont val="Calibri"/>
        <family val="2"/>
        <charset val="238"/>
      </rPr>
      <t>Zájem o studium na UTB</t>
    </r>
  </si>
  <si>
    <r>
      <rPr>
        <b/>
        <sz val="12"/>
        <color indexed="9"/>
        <rFont val="Calibri"/>
        <family val="2"/>
        <charset val="238"/>
      </rPr>
      <t xml:space="preserve">Tab. 8.1: </t>
    </r>
    <r>
      <rPr>
        <b/>
        <sz val="14"/>
        <color indexed="9"/>
        <rFont val="Calibri"/>
        <family val="2"/>
        <charset val="238"/>
      </rPr>
      <t xml:space="preserve"> Konference (spolu)pořádané UTB (počty)</t>
    </r>
  </si>
  <si>
    <t>Průměrná výše stipendia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</si>
</sst>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0\ &quot;Kč&quot;;\-#,##0\ &quot;Kč&quot;"/>
    <numFmt numFmtId="44" formatCode="_-* #,##0.00\ &quot;Kč&quot;_-;\-* #,##0.00\ &quot;Kč&quot;_-;_-* &quot;-&quot;??\ &quot;Kč&quot;_-;_-@_-"/>
    <numFmt numFmtId="164" formatCode="_-* #,##0.00\ _K_č_-;\-* #,##0.00\ _K_č_-;_-* &quot;-&quot;??\ _K_č_-;_-@_-"/>
    <numFmt numFmtId="165" formatCode="_-* #,##0\ &quot;Kč&quot;_-;\-* #,##0\ &quot;Kč&quot;_-;_-* &quot;-&quot;??\ &quot;Kč&quot;_-;_-@_-"/>
    <numFmt numFmtId="166" formatCode="#,##0.0"/>
    <numFmt numFmtId="167" formatCode="0.0%"/>
    <numFmt numFmtId="168" formatCode="#,##0.000"/>
    <numFmt numFmtId="169" formatCode="0.000"/>
  </numFmts>
  <fonts count="35"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i/>
      <sz val="10"/>
      <color rgb="FF000000"/>
      <name val="Calibri"/>
      <family val="2"/>
      <charset val="238"/>
    </font>
    <font>
      <b/>
      <sz val="10"/>
      <color rgb="FF000000"/>
      <name val="Calibri"/>
      <family val="2"/>
      <charset val="238"/>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D9D9D9"/>
        <bgColor rgb="FFF2F2F2"/>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style="thin">
        <color indexed="64"/>
      </left>
      <right/>
      <top style="medium">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left/>
      <right style="thin">
        <color indexed="64"/>
      </right>
      <top/>
      <bottom/>
      <diagonal/>
    </border>
  </borders>
  <cellStyleXfs count="6">
    <xf numFmtId="0" fontId="0" fillId="0" borderId="0"/>
    <xf numFmtId="0" fontId="4" fillId="0" borderId="0"/>
    <xf numFmtId="0" fontId="1" fillId="0" borderId="0"/>
    <xf numFmtId="164" fontId="1" fillId="0" borderId="0" applyFont="0" applyFill="0" applyBorder="0" applyAlignment="0" applyProtection="0"/>
    <xf numFmtId="0" fontId="30" fillId="0" borderId="0"/>
    <xf numFmtId="44" fontId="31" fillId="0" borderId="0" applyFont="0" applyFill="0" applyBorder="0" applyAlignment="0" applyProtection="0"/>
  </cellStyleXfs>
  <cellXfs count="736">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6" fillId="3" borderId="11" xfId="0" applyNumberFormat="1"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5" fillId="0" borderId="0" xfId="0" applyFont="1" applyFill="1"/>
    <xf numFmtId="0" fontId="8" fillId="0" borderId="0" xfId="0" applyFont="1" applyAlignment="1">
      <alignment vertical="center"/>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3" fillId="0" borderId="0" xfId="0" applyFont="1" applyAlignment="1">
      <alignment vertical="center" wrapText="1"/>
    </xf>
    <xf numFmtId="0" fontId="6" fillId="3" borderId="7" xfId="0" applyFont="1" applyFill="1" applyBorder="1" applyAlignment="1">
      <alignment wrapText="1"/>
    </xf>
    <xf numFmtId="0" fontId="11" fillId="0" borderId="1" xfId="0" applyFont="1" applyFill="1" applyBorder="1" applyAlignment="1">
      <alignment horizontal="center" vertical="center"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5" fillId="0" borderId="0" xfId="0" applyFont="1"/>
    <xf numFmtId="0" fontId="20"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2" xfId="0" applyFont="1" applyBorder="1" applyAlignment="1">
      <alignment wrapText="1"/>
    </xf>
    <xf numFmtId="0" fontId="12"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2" fillId="0" borderId="1" xfId="0" applyFont="1" applyFill="1" applyBorder="1" applyAlignment="1">
      <alignment horizontal="left" vertical="top" wrapText="1"/>
    </xf>
    <xf numFmtId="0" fontId="20" fillId="0" borderId="0" xfId="0" applyFont="1" applyAlignment="1">
      <alignment horizontal="left" vertical="center"/>
    </xf>
    <xf numFmtId="0" fontId="6" fillId="0" borderId="13" xfId="0" applyFont="1" applyBorder="1" applyAlignment="1">
      <alignment wrapText="1"/>
    </xf>
    <xf numFmtId="0" fontId="16" fillId="0" borderId="0" xfId="0" applyFont="1" applyFill="1" applyBorder="1" applyAlignment="1">
      <alignment horizontal="left" wrapText="1"/>
    </xf>
    <xf numFmtId="0" fontId="17" fillId="0" borderId="0" xfId="0" applyFont="1" applyAlignment="1"/>
    <xf numFmtId="0" fontId="6" fillId="3" borderId="50" xfId="0" applyFont="1" applyFill="1" applyBorder="1" applyAlignment="1">
      <alignment wrapText="1"/>
    </xf>
    <xf numFmtId="0" fontId="6" fillId="3" borderId="51" xfId="0" applyFont="1" applyFill="1" applyBorder="1" applyAlignment="1">
      <alignment wrapText="1"/>
    </xf>
    <xf numFmtId="0" fontId="6" fillId="4" borderId="49" xfId="0" applyFont="1" applyFill="1" applyBorder="1" applyAlignment="1">
      <alignment wrapText="1"/>
    </xf>
    <xf numFmtId="0" fontId="6" fillId="3" borderId="49" xfId="0" applyFont="1" applyFill="1" applyBorder="1" applyAlignment="1">
      <alignment wrapText="1"/>
    </xf>
    <xf numFmtId="0" fontId="6" fillId="0" borderId="0" xfId="0" applyFont="1" applyFill="1" applyAlignment="1">
      <alignment wrapText="1"/>
    </xf>
    <xf numFmtId="0" fontId="20" fillId="0" borderId="0" xfId="0" applyFont="1" applyAlignment="1"/>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2"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7" fillId="2" borderId="3" xfId="0" applyFont="1" applyFill="1" applyBorder="1" applyAlignment="1">
      <alignment horizontal="right" wrapText="1"/>
    </xf>
    <xf numFmtId="0" fontId="6" fillId="3" borderId="4" xfId="0" applyNumberFormat="1"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3" borderId="59" xfId="0" applyFont="1" applyFill="1" applyBorder="1" applyAlignment="1">
      <alignment wrapText="1"/>
    </xf>
    <xf numFmtId="0" fontId="5" fillId="3" borderId="46" xfId="0" applyFont="1" applyFill="1" applyBorder="1"/>
    <xf numFmtId="0" fontId="5" fillId="3" borderId="47"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1" xfId="0" applyFont="1" applyFill="1" applyBorder="1"/>
    <xf numFmtId="0" fontId="7" fillId="2" borderId="14" xfId="0" applyFont="1" applyFill="1" applyBorder="1" applyAlignment="1">
      <alignment wrapText="1"/>
    </xf>
    <xf numFmtId="0" fontId="7" fillId="2" borderId="30" xfId="0" applyFont="1" applyFill="1" applyBorder="1" applyAlignment="1"/>
    <xf numFmtId="0" fontId="7" fillId="2" borderId="31" xfId="0" applyFont="1" applyFill="1" applyBorder="1" applyAlignment="1"/>
    <xf numFmtId="0" fontId="7" fillId="2" borderId="17" xfId="0" applyFont="1" applyFill="1" applyBorder="1" applyAlignment="1"/>
    <xf numFmtId="0" fontId="6" fillId="3" borderId="52" xfId="0" applyFont="1" applyFill="1" applyBorder="1" applyAlignment="1">
      <alignment wrapText="1"/>
    </xf>
    <xf numFmtId="0" fontId="6" fillId="4" borderId="61" xfId="0" applyFont="1" applyFill="1" applyBorder="1" applyAlignment="1">
      <alignment wrapText="1"/>
    </xf>
    <xf numFmtId="0" fontId="6" fillId="3" borderId="12" xfId="0" applyFont="1" applyFill="1" applyBorder="1" applyAlignment="1">
      <alignment wrapText="1"/>
    </xf>
    <xf numFmtId="0" fontId="19" fillId="0" borderId="0" xfId="0" applyFont="1" applyFill="1" applyAlignment="1">
      <alignment vertical="top" wrapText="1"/>
    </xf>
    <xf numFmtId="0" fontId="6" fillId="0" borderId="2" xfId="0" applyFont="1" applyBorder="1"/>
    <xf numFmtId="0" fontId="5" fillId="0" borderId="1" xfId="0" applyFont="1" applyFill="1" applyBorder="1"/>
    <xf numFmtId="0" fontId="5" fillId="0" borderId="5" xfId="0" applyFont="1" applyFill="1" applyBorder="1"/>
    <xf numFmtId="0" fontId="5" fillId="0" borderId="8" xfId="0" applyFont="1" applyFill="1" applyBorder="1"/>
    <xf numFmtId="0" fontId="5" fillId="0" borderId="36" xfId="0" applyFont="1" applyFill="1" applyBorder="1"/>
    <xf numFmtId="0" fontId="6" fillId="0" borderId="11" xfId="0" applyFont="1" applyFill="1" applyBorder="1" applyAlignment="1">
      <alignment wrapText="1"/>
    </xf>
    <xf numFmtId="0" fontId="11" fillId="0" borderId="10" xfId="0" applyFont="1" applyFill="1" applyBorder="1"/>
    <xf numFmtId="0" fontId="16" fillId="0" borderId="4" xfId="0" applyFont="1" applyFill="1" applyBorder="1" applyAlignment="1">
      <alignment horizontal="left" wrapText="1"/>
    </xf>
    <xf numFmtId="0" fontId="11" fillId="0" borderId="7" xfId="0" applyFont="1" applyFill="1" applyBorder="1"/>
    <xf numFmtId="0" fontId="11" fillId="0" borderId="0" xfId="0" applyFont="1" applyFill="1" applyBorder="1"/>
    <xf numFmtId="0" fontId="5" fillId="0" borderId="0" xfId="0" applyFont="1" applyFill="1" applyAlignment="1">
      <alignment horizontal="right"/>
    </xf>
    <xf numFmtId="0" fontId="26" fillId="0" borderId="1" xfId="0" applyFont="1" applyFill="1" applyBorder="1" applyAlignment="1"/>
    <xf numFmtId="0" fontId="19" fillId="0" borderId="0" xfId="0" applyFont="1" applyAlignment="1">
      <alignment wrapText="1"/>
    </xf>
    <xf numFmtId="0" fontId="19" fillId="0" borderId="0" xfId="0" applyFont="1"/>
    <xf numFmtId="0" fontId="19" fillId="0" borderId="4" xfId="0" applyFont="1" applyFill="1" applyBorder="1"/>
    <xf numFmtId="0" fontId="19" fillId="0" borderId="0" xfId="0" applyFont="1" applyFill="1"/>
    <xf numFmtId="0" fontId="11" fillId="0" borderId="10" xfId="0" applyFont="1" applyFill="1" applyBorder="1" applyAlignment="1">
      <alignment wrapText="1"/>
    </xf>
    <xf numFmtId="0" fontId="26" fillId="0" borderId="3" xfId="0" applyFont="1" applyFill="1" applyBorder="1" applyAlignment="1">
      <alignment horizontal="center"/>
    </xf>
    <xf numFmtId="0" fontId="19" fillId="0" borderId="1" xfId="0" applyFont="1" applyFill="1" applyBorder="1"/>
    <xf numFmtId="0" fontId="19" fillId="0" borderId="0" xfId="0" applyFont="1" applyFill="1" applyAlignment="1">
      <alignment wrapText="1"/>
    </xf>
    <xf numFmtId="0" fontId="19" fillId="0" borderId="0" xfId="0" applyFont="1" applyFill="1" applyAlignment="1">
      <alignment horizontal="right"/>
    </xf>
    <xf numFmtId="0" fontId="6" fillId="0" borderId="10" xfId="0" applyFont="1" applyFill="1" applyBorder="1" applyAlignment="1">
      <alignment wrapText="1"/>
    </xf>
    <xf numFmtId="0" fontId="11" fillId="0" borderId="26" xfId="0" applyFont="1" applyFill="1" applyBorder="1" applyAlignment="1">
      <alignment wrapText="1"/>
    </xf>
    <xf numFmtId="0" fontId="11" fillId="0" borderId="1" xfId="0" applyFont="1" applyFill="1" applyBorder="1" applyAlignment="1">
      <alignment wrapText="1"/>
    </xf>
    <xf numFmtId="0" fontId="11" fillId="0" borderId="5" xfId="0" applyFont="1" applyFill="1" applyBorder="1" applyAlignment="1">
      <alignment wrapText="1"/>
    </xf>
    <xf numFmtId="0" fontId="11" fillId="0" borderId="2" xfId="0" applyFont="1" applyFill="1" applyBorder="1" applyAlignment="1">
      <alignment wrapText="1"/>
    </xf>
    <xf numFmtId="0" fontId="11" fillId="0" borderId="3" xfId="0" applyFont="1" applyFill="1" applyBorder="1" applyAlignment="1">
      <alignment wrapText="1"/>
    </xf>
    <xf numFmtId="0" fontId="26" fillId="0" borderId="6" xfId="0" applyFont="1" applyFill="1" applyBorder="1"/>
    <xf numFmtId="0" fontId="11" fillId="0" borderId="9" xfId="0" applyFont="1" applyFill="1" applyBorder="1" applyAlignment="1">
      <alignment wrapText="1"/>
    </xf>
    <xf numFmtId="0" fontId="11" fillId="0" borderId="15" xfId="0" applyFont="1" applyFill="1" applyBorder="1" applyAlignment="1">
      <alignment horizontal="center" wrapText="1"/>
    </xf>
    <xf numFmtId="0" fontId="11" fillId="0" borderId="32" xfId="0" applyFont="1" applyFill="1" applyBorder="1" applyAlignment="1">
      <alignment horizontal="center" wrapText="1"/>
    </xf>
    <xf numFmtId="0" fontId="11" fillId="0" borderId="5" xfId="0" applyFont="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9" fillId="3" borderId="3" xfId="0" applyFont="1" applyFill="1" applyBorder="1"/>
    <xf numFmtId="0" fontId="19" fillId="0" borderId="1" xfId="0" applyFont="1" applyBorder="1"/>
    <xf numFmtId="0" fontId="19" fillId="0" borderId="5" xfId="0" applyFont="1" applyFill="1" applyBorder="1"/>
    <xf numFmtId="0" fontId="19" fillId="0" borderId="8" xfId="0" applyFont="1" applyBorder="1"/>
    <xf numFmtId="0" fontId="19" fillId="0" borderId="8" xfId="0" applyFont="1" applyFill="1" applyBorder="1"/>
    <xf numFmtId="0" fontId="19" fillId="0" borderId="36" xfId="0" applyFont="1" applyFill="1" applyBorder="1"/>
    <xf numFmtId="0" fontId="19" fillId="3" borderId="9" xfId="0" applyFont="1" applyFill="1" applyBorder="1"/>
    <xf numFmtId="0" fontId="5" fillId="0" borderId="2" xfId="0" applyFont="1" applyFill="1" applyBorder="1" applyAlignment="1">
      <alignment wrapText="1"/>
    </xf>
    <xf numFmtId="0" fontId="5" fillId="0" borderId="11" xfId="0" applyFont="1" applyFill="1" applyBorder="1"/>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6"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19" fillId="3" borderId="1" xfId="0" applyFont="1" applyFill="1" applyBorder="1"/>
    <xf numFmtId="0" fontId="5" fillId="3" borderId="66" xfId="0" applyFont="1" applyFill="1" applyBorder="1"/>
    <xf numFmtId="0" fontId="7" fillId="2" borderId="22" xfId="0" applyFont="1" applyFill="1" applyBorder="1" applyAlignment="1">
      <alignment wrapText="1"/>
    </xf>
    <xf numFmtId="0" fontId="7" fillId="2" borderId="23" xfId="0" applyFont="1" applyFill="1" applyBorder="1" applyAlignment="1">
      <alignment horizontal="right"/>
    </xf>
    <xf numFmtId="0" fontId="11" fillId="0" borderId="11" xfId="0" applyFont="1" applyFill="1" applyBorder="1" applyAlignment="1">
      <alignment horizontal="center" wrapText="1"/>
    </xf>
    <xf numFmtId="0" fontId="11" fillId="0" borderId="4" xfId="0" applyFont="1" applyFill="1" applyBorder="1" applyAlignment="1">
      <alignment horizontal="center" wrapText="1"/>
    </xf>
    <xf numFmtId="0" fontId="19" fillId="0" borderId="2" xfId="0" applyFont="1" applyBorder="1" applyAlignment="1">
      <alignment wrapText="1"/>
    </xf>
    <xf numFmtId="0" fontId="19" fillId="0" borderId="7" xfId="0" applyFont="1" applyBorder="1" applyAlignment="1">
      <alignment wrapText="1"/>
    </xf>
    <xf numFmtId="0" fontId="11" fillId="3" borderId="10" xfId="0" applyFont="1" applyFill="1" applyBorder="1" applyAlignment="1">
      <alignment wrapText="1"/>
    </xf>
    <xf numFmtId="0" fontId="26" fillId="2" borderId="2" xfId="0" applyFont="1" applyFill="1" applyBorder="1" applyAlignment="1">
      <alignment wrapText="1"/>
    </xf>
    <xf numFmtId="0" fontId="19" fillId="3" borderId="11" xfId="0" applyNumberFormat="1" applyFont="1" applyFill="1" applyBorder="1" applyAlignment="1">
      <alignment horizontal="center"/>
    </xf>
    <xf numFmtId="0" fontId="19" fillId="0" borderId="35" xfId="0" applyFont="1" applyFill="1" applyBorder="1" applyAlignment="1">
      <alignment wrapText="1"/>
    </xf>
    <xf numFmtId="0" fontId="19" fillId="0" borderId="39" xfId="0" applyFont="1" applyFill="1" applyBorder="1"/>
    <xf numFmtId="0" fontId="19" fillId="0" borderId="40" xfId="0" applyFont="1" applyFill="1" applyBorder="1"/>
    <xf numFmtId="0" fontId="19" fillId="0" borderId="41" xfId="0" applyFont="1" applyFill="1" applyBorder="1"/>
    <xf numFmtId="0" fontId="19" fillId="2" borderId="23" xfId="0" applyFont="1" applyFill="1" applyBorder="1" applyAlignment="1">
      <alignment horizontal="right"/>
    </xf>
    <xf numFmtId="0" fontId="19" fillId="3" borderId="24" xfId="0" applyFont="1" applyFill="1" applyBorder="1"/>
    <xf numFmtId="0" fontId="19" fillId="0" borderId="19" xfId="0" applyFont="1" applyFill="1" applyBorder="1" applyAlignment="1">
      <alignment wrapText="1"/>
    </xf>
    <xf numFmtId="0" fontId="19" fillId="0" borderId="18" xfId="0" applyFont="1" applyFill="1" applyBorder="1"/>
    <xf numFmtId="0" fontId="19" fillId="0" borderId="20" xfId="0" applyFont="1" applyFill="1" applyBorder="1"/>
    <xf numFmtId="0" fontId="19" fillId="0" borderId="10" xfId="0" applyFont="1" applyFill="1" applyBorder="1" applyAlignment="1">
      <alignment wrapText="1"/>
    </xf>
    <xf numFmtId="0" fontId="19" fillId="0" borderId="11" xfId="0" applyFont="1" applyFill="1" applyBorder="1"/>
    <xf numFmtId="0" fontId="19"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3" borderId="46" xfId="0" applyFont="1" applyFill="1" applyBorder="1"/>
    <xf numFmtId="0" fontId="6" fillId="3" borderId="47" xfId="0" applyFont="1" applyFill="1" applyBorder="1"/>
    <xf numFmtId="0" fontId="6" fillId="0" borderId="19" xfId="0" applyFont="1" applyFill="1" applyBorder="1" applyAlignment="1">
      <alignment wrapText="1"/>
    </xf>
    <xf numFmtId="0" fontId="6" fillId="0" borderId="1" xfId="0" applyFont="1" applyFill="1" applyBorder="1" applyAlignment="1">
      <alignment horizontal="right" wrapText="1"/>
    </xf>
    <xf numFmtId="0" fontId="26" fillId="0" borderId="2"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7" fillId="3" borderId="10" xfId="0" applyFont="1" applyFill="1" applyBorder="1" applyAlignment="1">
      <alignment wrapText="1"/>
    </xf>
    <xf numFmtId="0" fontId="9"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1" fillId="0" borderId="25" xfId="0" applyFont="1" applyFill="1" applyBorder="1" applyAlignment="1">
      <alignment wrapText="1"/>
    </xf>
    <xf numFmtId="0" fontId="11" fillId="0" borderId="33" xfId="0" applyFont="1" applyFill="1" applyBorder="1" applyAlignment="1">
      <alignment wrapText="1"/>
    </xf>
    <xf numFmtId="0" fontId="5" fillId="0" borderId="54"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8" xfId="0" applyFont="1" applyFill="1" applyBorder="1" applyAlignment="1">
      <alignment wrapText="1"/>
    </xf>
    <xf numFmtId="0" fontId="6" fillId="3" borderId="1" xfId="0" applyFont="1" applyFill="1" applyBorder="1" applyAlignment="1"/>
    <xf numFmtId="165" fontId="6" fillId="3" borderId="1" xfId="5" applyNumberFormat="1" applyFont="1" applyFill="1" applyBorder="1"/>
    <xf numFmtId="0" fontId="6" fillId="0" borderId="1" xfId="0" applyFont="1" applyBorder="1" applyAlignment="1">
      <alignment horizontal="center" wrapText="1"/>
    </xf>
    <xf numFmtId="0" fontId="6" fillId="0" borderId="3" xfId="0" applyFont="1" applyFill="1" applyBorder="1" applyAlignment="1">
      <alignment horizontal="right" wrapText="1"/>
    </xf>
    <xf numFmtId="0" fontId="6" fillId="5" borderId="3" xfId="0" applyFont="1" applyFill="1" applyBorder="1" applyAlignment="1">
      <alignment horizontal="right" wrapText="1"/>
    </xf>
    <xf numFmtId="49" fontId="5" fillId="3" borderId="3" xfId="0" applyNumberFormat="1" applyFont="1" applyFill="1" applyBorder="1" applyAlignment="1">
      <alignment horizontal="right"/>
    </xf>
    <xf numFmtId="0" fontId="19"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9" fillId="0" borderId="3" xfId="0" applyFont="1" applyBorder="1" applyAlignment="1">
      <alignment horizontal="right"/>
    </xf>
    <xf numFmtId="0" fontId="11" fillId="3" borderId="2" xfId="0" applyFont="1" applyFill="1" applyBorder="1" applyAlignment="1">
      <alignment wrapText="1"/>
    </xf>
    <xf numFmtId="0" fontId="11" fillId="3" borderId="3" xfId="0" applyFont="1" applyFill="1" applyBorder="1" applyAlignment="1">
      <alignment horizontal="right" wrapText="1"/>
    </xf>
    <xf numFmtId="0" fontId="5" fillId="0" borderId="4" xfId="0" applyFont="1" applyFill="1" applyBorder="1" applyAlignment="1">
      <alignment horizontal="right"/>
    </xf>
    <xf numFmtId="0" fontId="6" fillId="3" borderId="42" xfId="0" applyFont="1" applyFill="1" applyBorder="1" applyAlignment="1">
      <alignment wrapText="1"/>
    </xf>
    <xf numFmtId="0" fontId="5" fillId="3" borderId="43" xfId="0" applyNumberFormat="1" applyFont="1" applyFill="1" applyBorder="1" applyAlignment="1">
      <alignment horizontal="center"/>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9" fillId="0" borderId="1" xfId="0" applyNumberFormat="1" applyFont="1" applyBorder="1" applyAlignment="1">
      <alignment horizontal="right"/>
    </xf>
    <xf numFmtId="3" fontId="19" fillId="0" borderId="1" xfId="0" applyNumberFormat="1" applyFont="1" applyBorder="1"/>
    <xf numFmtId="3" fontId="19" fillId="0" borderId="3" xfId="0" applyNumberFormat="1" applyFont="1" applyBorder="1"/>
    <xf numFmtId="3" fontId="19" fillId="0" borderId="8" xfId="0" applyNumberFormat="1" applyFont="1" applyBorder="1" applyAlignment="1">
      <alignment horizontal="right"/>
    </xf>
    <xf numFmtId="3" fontId="19" fillId="0" borderId="8" xfId="0" applyNumberFormat="1" applyFont="1" applyBorder="1"/>
    <xf numFmtId="3" fontId="19" fillId="0" borderId="9" xfId="0" applyNumberFormat="1" applyFont="1" applyBorder="1"/>
    <xf numFmtId="3" fontId="19" fillId="3" borderId="11" xfId="0" applyNumberFormat="1" applyFont="1" applyFill="1" applyBorder="1"/>
    <xf numFmtId="3" fontId="19" fillId="3"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1" fillId="0" borderId="38" xfId="0" applyFont="1" applyFill="1" applyBorder="1" applyAlignment="1">
      <alignment wrapText="1"/>
    </xf>
    <xf numFmtId="0" fontId="11" fillId="0" borderId="60" xfId="0" applyFont="1" applyFill="1" applyBorder="1" applyAlignment="1">
      <alignment wrapText="1"/>
    </xf>
    <xf numFmtId="0" fontId="11" fillId="0" borderId="36" xfId="0" applyFont="1" applyFill="1" applyBorder="1" applyAlignment="1">
      <alignment wrapText="1"/>
    </xf>
    <xf numFmtId="0" fontId="11" fillId="0" borderId="7" xfId="0" applyFont="1" applyFill="1" applyBorder="1" applyAlignment="1">
      <alignment wrapText="1"/>
    </xf>
    <xf numFmtId="0" fontId="11" fillId="0" borderId="53" xfId="0" applyFont="1" applyFill="1" applyBorder="1" applyAlignment="1">
      <alignment wrapText="1"/>
    </xf>
    <xf numFmtId="0" fontId="26" fillId="2" borderId="22" xfId="0" applyFont="1" applyFill="1" applyBorder="1" applyAlignment="1">
      <alignment wrapText="1"/>
    </xf>
    <xf numFmtId="0" fontId="19" fillId="2" borderId="24" xfId="0" applyFont="1" applyFill="1" applyBorder="1"/>
    <xf numFmtId="0" fontId="19" fillId="3" borderId="23" xfId="0" applyFont="1" applyFill="1" applyBorder="1"/>
    <xf numFmtId="3" fontId="19" fillId="3" borderId="11" xfId="0" applyNumberFormat="1" applyFont="1" applyFill="1" applyBorder="1" applyAlignment="1">
      <alignment horizontal="right"/>
    </xf>
    <xf numFmtId="17" fontId="12" fillId="0" borderId="1" xfId="0" applyNumberFormat="1" applyFont="1" applyFill="1" applyBorder="1" applyAlignment="1">
      <alignment horizontal="left" vertical="top" wrapText="1"/>
    </xf>
    <xf numFmtId="0" fontId="6" fillId="0" borderId="0" xfId="0" applyFont="1" applyFill="1" applyBorder="1" applyAlignment="1">
      <alignment wrapText="1"/>
    </xf>
    <xf numFmtId="0" fontId="11" fillId="3" borderId="35" xfId="0" applyFont="1" applyFill="1" applyBorder="1" applyAlignment="1">
      <alignment wrapText="1"/>
    </xf>
    <xf numFmtId="0" fontId="11" fillId="4" borderId="10" xfId="0" applyFont="1" applyFill="1" applyBorder="1" applyAlignment="1">
      <alignment wrapText="1"/>
    </xf>
    <xf numFmtId="0" fontId="11" fillId="2" borderId="19" xfId="0" applyFont="1" applyFill="1" applyBorder="1" applyAlignment="1">
      <alignment horizontal="left"/>
    </xf>
    <xf numFmtId="167" fontId="5" fillId="0" borderId="1" xfId="0" applyNumberFormat="1" applyFont="1" applyFill="1" applyBorder="1" applyAlignment="1">
      <alignment wrapText="1"/>
    </xf>
    <xf numFmtId="167" fontId="5" fillId="0" borderId="1" xfId="0" applyNumberFormat="1" applyFont="1" applyFill="1" applyBorder="1" applyAlignment="1"/>
    <xf numFmtId="167" fontId="0" fillId="3" borderId="11" xfId="0" applyNumberFormat="1" applyFill="1" applyBorder="1" applyAlignment="1"/>
    <xf numFmtId="167" fontId="0" fillId="3" borderId="4" xfId="0" applyNumberFormat="1" applyFill="1" applyBorder="1"/>
    <xf numFmtId="167" fontId="0" fillId="0" borderId="1" xfId="0" applyNumberFormat="1" applyBorder="1"/>
    <xf numFmtId="167" fontId="0" fillId="3" borderId="3" xfId="0" applyNumberFormat="1" applyFill="1" applyBorder="1"/>
    <xf numFmtId="167" fontId="0" fillId="0" borderId="11" xfId="0" applyNumberFormat="1" applyBorder="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6" fillId="0" borderId="1" xfId="1" applyFont="1" applyBorder="1" applyAlignment="1">
      <alignment horizont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26" fillId="2" borderId="14" xfId="0" applyFont="1" applyFill="1" applyBorder="1" applyAlignment="1">
      <alignment wrapText="1"/>
    </xf>
    <xf numFmtId="0" fontId="19" fillId="2" borderId="16" xfId="0" applyFont="1" applyFill="1" applyBorder="1"/>
    <xf numFmtId="0" fontId="19" fillId="3" borderId="39" xfId="0" applyFont="1" applyFill="1" applyBorder="1"/>
    <xf numFmtId="0" fontId="19" fillId="3" borderId="41" xfId="0" applyFont="1" applyFill="1" applyBorder="1"/>
    <xf numFmtId="167" fontId="6" fillId="3" borderId="1" xfId="0" applyNumberFormat="1" applyFont="1" applyFill="1" applyBorder="1" applyAlignment="1">
      <alignment wrapText="1"/>
    </xf>
    <xf numFmtId="0" fontId="5" fillId="0" borderId="11" xfId="0" applyFont="1" applyFill="1" applyBorder="1" applyAlignment="1">
      <alignment horizontal="center" wrapText="1"/>
    </xf>
    <xf numFmtId="167" fontId="6" fillId="3" borderId="1" xfId="0" applyNumberFormat="1" applyFont="1" applyFill="1" applyBorder="1"/>
    <xf numFmtId="167" fontId="24" fillId="3" borderId="11" xfId="0" applyNumberFormat="1" applyFont="1" applyFill="1" applyBorder="1"/>
    <xf numFmtId="0" fontId="23" fillId="6" borderId="26" xfId="0" applyFont="1" applyFill="1" applyBorder="1" applyAlignment="1">
      <alignment horizontal="center" vertical="center" wrapText="1"/>
    </xf>
    <xf numFmtId="0" fontId="24" fillId="0" borderId="0" xfId="0" applyFont="1" applyFill="1" applyBorder="1" applyAlignment="1">
      <alignment horizontal="left" vertical="top" wrapText="1"/>
    </xf>
    <xf numFmtId="0" fontId="9" fillId="6" borderId="5" xfId="0" applyFont="1" applyFill="1" applyBorder="1" applyAlignment="1">
      <alignment horizontal="center" vertical="center" wrapText="1"/>
    </xf>
    <xf numFmtId="0" fontId="6" fillId="3" borderId="4" xfId="0" applyFont="1" applyFill="1" applyBorder="1"/>
    <xf numFmtId="0" fontId="14" fillId="0" borderId="0" xfId="0" applyFont="1" applyFill="1"/>
    <xf numFmtId="0" fontId="6" fillId="2" borderId="22" xfId="0" applyFont="1" applyFill="1" applyBorder="1" applyAlignment="1">
      <alignment wrapText="1"/>
    </xf>
    <xf numFmtId="0" fontId="7" fillId="4" borderId="10" xfId="0" applyFont="1" applyFill="1" applyBorder="1" applyAlignment="1">
      <alignment wrapText="1"/>
    </xf>
    <xf numFmtId="0" fontId="16" fillId="0" borderId="0" xfId="0" applyFont="1"/>
    <xf numFmtId="166" fontId="0" fillId="0" borderId="0" xfId="0" applyNumberFormat="1"/>
    <xf numFmtId="168" fontId="5" fillId="2" borderId="15" xfId="0" applyNumberFormat="1" applyFont="1" applyFill="1" applyBorder="1" applyAlignment="1">
      <alignment horizontal="right"/>
    </xf>
    <xf numFmtId="168" fontId="5" fillId="2" borderId="15" xfId="0" applyNumberFormat="1" applyFont="1" applyFill="1" applyBorder="1"/>
    <xf numFmtId="168" fontId="5" fillId="2" borderId="30" xfId="0" applyNumberFormat="1" applyFont="1" applyFill="1" applyBorder="1"/>
    <xf numFmtId="168" fontId="19" fillId="2" borderId="23" xfId="0" applyNumberFormat="1" applyFont="1" applyFill="1" applyBorder="1" applyAlignment="1">
      <alignment horizontal="right"/>
    </xf>
    <xf numFmtId="168" fontId="19" fillId="2" borderId="23" xfId="0" applyNumberFormat="1" applyFont="1" applyFill="1" applyBorder="1"/>
    <xf numFmtId="168" fontId="19" fillId="2" borderId="34" xfId="0" applyNumberFormat="1" applyFont="1" applyFill="1" applyBorder="1"/>
    <xf numFmtId="168" fontId="11" fillId="4" borderId="11" xfId="0" applyNumberFormat="1" applyFont="1" applyFill="1" applyBorder="1" applyAlignment="1">
      <alignment horizontal="right"/>
    </xf>
    <xf numFmtId="168" fontId="11" fillId="4" borderId="11" xfId="0" applyNumberFormat="1" applyFont="1" applyFill="1" applyBorder="1"/>
    <xf numFmtId="168" fontId="11" fillId="4" borderId="12" xfId="0" applyNumberFormat="1" applyFont="1" applyFill="1" applyBorder="1"/>
    <xf numFmtId="168" fontId="11" fillId="4" borderId="4" xfId="0" applyNumberFormat="1" applyFont="1" applyFill="1" applyBorder="1"/>
    <xf numFmtId="0" fontId="17" fillId="0" borderId="0" xfId="0" applyFont="1"/>
    <xf numFmtId="0" fontId="19" fillId="0" borderId="39" xfId="0" applyFont="1" applyBorder="1"/>
    <xf numFmtId="0" fontId="5" fillId="4" borderId="9" xfId="0" applyFont="1" applyFill="1" applyBorder="1"/>
    <xf numFmtId="0" fontId="5" fillId="3" borderId="11" xfId="0" applyNumberFormat="1" applyFont="1" applyFill="1" applyBorder="1" applyAlignment="1">
      <alignment horizontal="center"/>
    </xf>
    <xf numFmtId="0" fontId="11" fillId="0" borderId="0" xfId="0" applyFont="1" applyFill="1" applyAlignment="1">
      <alignment horizontal="left" vertical="top" wrapText="1"/>
    </xf>
    <xf numFmtId="0" fontId="11" fillId="3" borderId="35" xfId="0" applyFont="1" applyFill="1" applyBorder="1" applyAlignment="1">
      <alignment horizontal="left" wrapText="1"/>
    </xf>
    <xf numFmtId="0" fontId="15" fillId="0" borderId="0" xfId="0" applyFont="1" applyAlignment="1">
      <alignment wrapText="1"/>
    </xf>
    <xf numFmtId="0" fontId="11" fillId="0" borderId="2" xfId="0" applyFont="1" applyBorder="1" applyAlignment="1">
      <alignment wrapText="1"/>
    </xf>
    <xf numFmtId="0" fontId="11" fillId="0" borderId="1" xfId="0" applyFont="1" applyBorder="1" applyAlignment="1">
      <alignment horizontal="right" wrapText="1"/>
    </xf>
    <xf numFmtId="0" fontId="11" fillId="3" borderId="3" xfId="0" applyFont="1" applyFill="1" applyBorder="1" applyAlignment="1">
      <alignment horizontal="center" wrapText="1"/>
    </xf>
    <xf numFmtId="0" fontId="11" fillId="0" borderId="10" xfId="0" applyFont="1" applyBorder="1" applyAlignment="1">
      <alignment wrapText="1"/>
    </xf>
    <xf numFmtId="0" fontId="11" fillId="0" borderId="11" xfId="0" applyFont="1" applyBorder="1" applyAlignment="1">
      <alignment horizontal="right" wrapText="1"/>
    </xf>
    <xf numFmtId="0" fontId="11" fillId="0" borderId="11" xfId="0" applyFont="1" applyBorder="1" applyAlignment="1">
      <alignment wrapText="1"/>
    </xf>
    <xf numFmtId="0" fontId="11" fillId="0" borderId="11" xfId="0" applyFont="1" applyFill="1" applyBorder="1" applyAlignment="1">
      <alignment wrapText="1"/>
    </xf>
    <xf numFmtId="0" fontId="11" fillId="3" borderId="4" xfId="0" applyFont="1" applyFill="1" applyBorder="1" applyAlignment="1">
      <alignment wrapText="1"/>
    </xf>
    <xf numFmtId="0" fontId="11" fillId="2" borderId="2" xfId="0" applyFont="1" applyFill="1" applyBorder="1" applyAlignment="1">
      <alignment wrapText="1"/>
    </xf>
    <xf numFmtId="0" fontId="11" fillId="2" borderId="1" xfId="0" applyFont="1" applyFill="1" applyBorder="1" applyAlignment="1">
      <alignment horizontal="center" wrapText="1"/>
    </xf>
    <xf numFmtId="49" fontId="19" fillId="0" borderId="1" xfId="0" applyNumberFormat="1" applyFont="1" applyBorder="1" applyAlignment="1">
      <alignment horizontal="right"/>
    </xf>
    <xf numFmtId="0" fontId="19" fillId="3" borderId="2" xfId="0" applyFont="1" applyFill="1" applyBorder="1" applyAlignment="1">
      <alignment wrapText="1"/>
    </xf>
    <xf numFmtId="0" fontId="19" fillId="3" borderId="1" xfId="0" applyNumberFormat="1" applyFont="1" applyFill="1" applyBorder="1" applyAlignment="1">
      <alignment horizontal="center"/>
    </xf>
    <xf numFmtId="0" fontId="26" fillId="2" borderId="1" xfId="0" applyFont="1" applyFill="1" applyBorder="1" applyAlignment="1">
      <alignment horizontal="right"/>
    </xf>
    <xf numFmtId="0" fontId="19" fillId="3" borderId="7" xfId="0" applyFont="1" applyFill="1" applyBorder="1" applyAlignment="1">
      <alignment wrapText="1"/>
    </xf>
    <xf numFmtId="0" fontId="19" fillId="3" borderId="8" xfId="0" applyNumberFormat="1" applyFont="1" applyFill="1" applyBorder="1" applyAlignment="1">
      <alignment horizontal="center"/>
    </xf>
    <xf numFmtId="0" fontId="11" fillId="3" borderId="59" xfId="0" applyFont="1" applyFill="1" applyBorder="1" applyAlignment="1">
      <alignment wrapText="1"/>
    </xf>
    <xf numFmtId="0" fontId="19" fillId="3" borderId="46" xfId="0" applyNumberFormat="1" applyFont="1" applyFill="1" applyBorder="1" applyAlignment="1">
      <alignment horizontal="center"/>
    </xf>
    <xf numFmtId="0" fontId="19" fillId="3" borderId="46" xfId="0" applyFont="1" applyFill="1" applyBorder="1"/>
    <xf numFmtId="0" fontId="19" fillId="3" borderId="47" xfId="0" applyFont="1" applyFill="1" applyBorder="1"/>
    <xf numFmtId="0" fontId="19" fillId="0" borderId="2" xfId="0" applyFont="1" applyFill="1" applyBorder="1" applyAlignment="1">
      <alignment wrapText="1"/>
    </xf>
    <xf numFmtId="0" fontId="19" fillId="0" borderId="1" xfId="0" applyNumberFormat="1" applyFont="1" applyBorder="1" applyAlignment="1">
      <alignment horizontal="center"/>
    </xf>
    <xf numFmtId="0" fontId="26" fillId="2" borderId="15" xfId="0" applyFont="1" applyFill="1" applyBorder="1" applyAlignment="1">
      <alignment horizontal="right"/>
    </xf>
    <xf numFmtId="0" fontId="26" fillId="2" borderId="30" xfId="0" applyFont="1" applyFill="1" applyBorder="1" applyAlignment="1"/>
    <xf numFmtId="0" fontId="26" fillId="2" borderId="31" xfId="0" applyFont="1" applyFill="1" applyBorder="1" applyAlignment="1"/>
    <xf numFmtId="0" fontId="26" fillId="2" borderId="17" xfId="0" applyFont="1" applyFill="1" applyBorder="1" applyAlignment="1"/>
    <xf numFmtId="3" fontId="19" fillId="3" borderId="1" xfId="0" applyNumberFormat="1" applyFont="1" applyFill="1" applyBorder="1" applyAlignment="1">
      <alignment horizontal="right"/>
    </xf>
    <xf numFmtId="3" fontId="19" fillId="3" borderId="1" xfId="0" applyNumberFormat="1" applyFont="1" applyFill="1" applyBorder="1"/>
    <xf numFmtId="3" fontId="19" fillId="3" borderId="3" xfId="0" applyNumberFormat="1" applyFont="1" applyFill="1" applyBorder="1"/>
    <xf numFmtId="0" fontId="19" fillId="2" borderId="23" xfId="0" applyFont="1" applyFill="1" applyBorder="1"/>
    <xf numFmtId="0" fontId="11" fillId="4" borderId="7" xfId="0" applyFont="1" applyFill="1" applyBorder="1" applyAlignment="1">
      <alignment wrapText="1"/>
    </xf>
    <xf numFmtId="0" fontId="11" fillId="4" borderId="67" xfId="0" applyFont="1" applyFill="1" applyBorder="1" applyAlignment="1">
      <alignment wrapText="1"/>
    </xf>
    <xf numFmtId="0" fontId="11" fillId="3" borderId="22" xfId="0" applyFont="1" applyFill="1" applyBorder="1" applyAlignment="1">
      <alignment wrapText="1"/>
    </xf>
    <xf numFmtId="0" fontId="11" fillId="0" borderId="3" xfId="0" applyFont="1" applyBorder="1" applyAlignment="1">
      <alignment horizontal="center" wrapText="1"/>
    </xf>
    <xf numFmtId="0" fontId="11" fillId="0" borderId="1" xfId="1" applyFont="1" applyBorder="1" applyAlignment="1">
      <alignment horizontal="center" wrapText="1"/>
    </xf>
    <xf numFmtId="0" fontId="7" fillId="2" borderId="5" xfId="0" applyFont="1" applyFill="1" applyBorder="1" applyAlignment="1">
      <alignment horizontal="right" wrapText="1"/>
    </xf>
    <xf numFmtId="0" fontId="6" fillId="3" borderId="12" xfId="0" applyNumberFormat="1" applyFont="1" applyFill="1" applyBorder="1" applyAlignment="1">
      <alignment horizontal="right" wrapText="1"/>
    </xf>
    <xf numFmtId="49" fontId="5" fillId="0" borderId="3" xfId="0" applyNumberFormat="1" applyFont="1" applyBorder="1" applyAlignment="1">
      <alignment horizontal="center"/>
    </xf>
    <xf numFmtId="0" fontId="5" fillId="0" borderId="3" xfId="0" applyNumberFormat="1" applyFont="1" applyBorder="1" applyAlignment="1">
      <alignment horizontal="center"/>
    </xf>
    <xf numFmtId="0" fontId="5" fillId="0" borderId="3" xfId="0" applyNumberFormat="1" applyFont="1" applyBorder="1" applyAlignment="1">
      <alignment horizontal="center" wrapText="1"/>
    </xf>
    <xf numFmtId="0" fontId="5" fillId="0" borderId="4" xfId="0" applyNumberFormat="1" applyFont="1" applyBorder="1" applyAlignment="1">
      <alignment horizontal="center"/>
    </xf>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4" xfId="0" applyFont="1" applyFill="1" applyBorder="1" applyAlignment="1">
      <alignment horizontal="center" wrapText="1"/>
    </xf>
    <xf numFmtId="0" fontId="6" fillId="0" borderId="1" xfId="0" applyFont="1" applyFill="1" applyBorder="1" applyAlignment="1">
      <alignment horizontal="center" wrapText="1"/>
    </xf>
    <xf numFmtId="0" fontId="11" fillId="0" borderId="9" xfId="0" applyFont="1" applyFill="1" applyBorder="1" applyAlignment="1">
      <alignment horizontal="center" wrapText="1"/>
    </xf>
    <xf numFmtId="0" fontId="11" fillId="0" borderId="7" xfId="0" applyFont="1" applyFill="1" applyBorder="1" applyAlignment="1">
      <alignment horizontal="center" wrapText="1"/>
    </xf>
    <xf numFmtId="0" fontId="6" fillId="3" borderId="6" xfId="0" applyFont="1" applyFill="1" applyBorder="1" applyAlignment="1">
      <alignment horizontal="center" wrapText="1"/>
    </xf>
    <xf numFmtId="14" fontId="5" fillId="0" borderId="3" xfId="0" applyNumberFormat="1" applyFont="1" applyFill="1" applyBorder="1" applyAlignment="1">
      <alignment horizontal="right"/>
    </xf>
    <xf numFmtId="0" fontId="5" fillId="0" borderId="3" xfId="0" applyFont="1" applyBorder="1" applyAlignment="1">
      <alignment horizontal="right" vertical="center" wrapText="1"/>
    </xf>
    <xf numFmtId="0" fontId="5" fillId="0" borderId="3" xfId="0" applyNumberFormat="1" applyFont="1" applyBorder="1" applyAlignment="1">
      <alignment horizontal="right"/>
    </xf>
    <xf numFmtId="0" fontId="5" fillId="0" borderId="3" xfId="0" applyFont="1" applyBorder="1" applyAlignment="1">
      <alignment horizontal="left" wrapText="1"/>
    </xf>
    <xf numFmtId="0" fontId="16" fillId="0" borderId="4" xfId="0" applyFont="1" applyFill="1" applyBorder="1" applyAlignment="1">
      <alignment horizontal="right" wrapText="1"/>
    </xf>
    <xf numFmtId="0" fontId="28" fillId="3" borderId="1" xfId="0" applyFont="1" applyFill="1" applyBorder="1" applyAlignment="1">
      <alignment horizontal="right" wrapText="1"/>
    </xf>
    <xf numFmtId="0" fontId="27" fillId="0" borderId="1" xfId="0" applyFont="1" applyBorder="1" applyAlignment="1">
      <alignment horizontal="right"/>
    </xf>
    <xf numFmtId="14" fontId="27" fillId="0" borderId="1" xfId="0" applyNumberFormat="1" applyFont="1" applyBorder="1" applyAlignment="1">
      <alignment horizontal="right"/>
    </xf>
    <xf numFmtId="0" fontId="27" fillId="0" borderId="1" xfId="0" applyFont="1" applyBorder="1" applyAlignment="1">
      <alignment horizontal="right" wrapText="1"/>
    </xf>
    <xf numFmtId="0" fontId="11" fillId="0" borderId="38" xfId="0" applyFont="1" applyFill="1" applyBorder="1" applyAlignment="1">
      <alignment horizontal="center" wrapText="1"/>
    </xf>
    <xf numFmtId="0" fontId="11" fillId="0" borderId="60" xfId="0" applyFont="1" applyFill="1" applyBorder="1" applyAlignment="1">
      <alignment horizontal="center" wrapText="1"/>
    </xf>
    <xf numFmtId="0" fontId="11" fillId="0" borderId="36" xfId="0" applyFont="1" applyFill="1" applyBorder="1" applyAlignment="1">
      <alignment horizontal="center" wrapText="1"/>
    </xf>
    <xf numFmtId="0" fontId="11" fillId="0" borderId="53" xfId="0" applyFont="1" applyFill="1" applyBorder="1" applyAlignment="1">
      <alignment horizontal="center" wrapText="1"/>
    </xf>
    <xf numFmtId="0" fontId="7" fillId="2" borderId="16" xfId="0" applyFont="1" applyFill="1" applyBorder="1" applyAlignment="1">
      <alignment horizontal="center"/>
    </xf>
    <xf numFmtId="1" fontId="5" fillId="0" borderId="1" xfId="0" applyNumberFormat="1" applyFont="1" applyFill="1" applyBorder="1" applyAlignment="1">
      <alignment wrapText="1"/>
    </xf>
    <xf numFmtId="1" fontId="6" fillId="3" borderId="3" xfId="0" applyNumberFormat="1" applyFont="1" applyFill="1" applyBorder="1" applyAlignment="1">
      <alignment wrapText="1"/>
    </xf>
    <xf numFmtId="2" fontId="5" fillId="0" borderId="1" xfId="0" applyNumberFormat="1" applyFont="1" applyFill="1" applyBorder="1" applyAlignment="1"/>
    <xf numFmtId="3" fontId="6" fillId="3" borderId="3" xfId="0" applyNumberFormat="1" applyFont="1" applyFill="1" applyBorder="1"/>
    <xf numFmtId="0" fontId="7" fillId="2" borderId="3" xfId="0" applyFont="1" applyFill="1" applyBorder="1" applyAlignment="1">
      <alignment horizontal="center"/>
    </xf>
    <xf numFmtId="1" fontId="5" fillId="0" borderId="1" xfId="0" applyNumberFormat="1" applyFont="1" applyFill="1" applyBorder="1" applyAlignment="1"/>
    <xf numFmtId="3" fontId="0" fillId="3" borderId="11" xfId="0" applyNumberFormat="1" applyFill="1" applyBorder="1" applyAlignment="1"/>
    <xf numFmtId="167" fontId="24" fillId="3" borderId="4" xfId="0" applyNumberFormat="1" applyFont="1" applyFill="1" applyBorder="1"/>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0" xfId="0" applyAlignment="1">
      <alignment vertical="center"/>
    </xf>
    <xf numFmtId="168" fontId="5" fillId="2" borderId="16" xfId="0" applyNumberFormat="1" applyFont="1" applyFill="1" applyBorder="1"/>
    <xf numFmtId="168" fontId="19" fillId="4" borderId="39" xfId="0" applyNumberFormat="1" applyFont="1" applyFill="1" applyBorder="1" applyAlignment="1">
      <alignment horizontal="right"/>
    </xf>
    <xf numFmtId="168" fontId="19" fillId="4" borderId="39" xfId="0" applyNumberFormat="1" applyFont="1" applyFill="1" applyBorder="1"/>
    <xf numFmtId="168" fontId="19" fillId="4" borderId="40" xfId="0" applyNumberFormat="1" applyFont="1" applyFill="1" applyBorder="1"/>
    <xf numFmtId="168" fontId="19" fillId="4" borderId="41" xfId="0" applyNumberFormat="1" applyFont="1" applyFill="1" applyBorder="1"/>
    <xf numFmtId="168" fontId="19" fillId="2" borderId="24" xfId="0" applyNumberFormat="1" applyFont="1" applyFill="1" applyBorder="1"/>
    <xf numFmtId="168" fontId="19" fillId="4" borderId="18" xfId="0" applyNumberFormat="1" applyFont="1" applyFill="1" applyBorder="1" applyAlignment="1">
      <alignment horizontal="right"/>
    </xf>
    <xf numFmtId="168" fontId="19" fillId="4" borderId="18" xfId="0" applyNumberFormat="1" applyFont="1" applyFill="1" applyBorder="1"/>
    <xf numFmtId="168" fontId="19" fillId="4" borderId="37" xfId="0" applyNumberFormat="1" applyFont="1" applyFill="1" applyBorder="1"/>
    <xf numFmtId="168" fontId="19" fillId="4" borderId="20" xfId="0" applyNumberFormat="1" applyFont="1" applyFill="1" applyBorder="1"/>
    <xf numFmtId="168" fontId="19" fillId="4" borderId="11" xfId="0" applyNumberFormat="1" applyFont="1" applyFill="1" applyBorder="1" applyAlignment="1">
      <alignment horizontal="right"/>
    </xf>
    <xf numFmtId="168" fontId="19" fillId="4" borderId="11" xfId="0" applyNumberFormat="1" applyFont="1" applyFill="1" applyBorder="1"/>
    <xf numFmtId="168" fontId="19" fillId="4" borderId="4" xfId="0" applyNumberFormat="1" applyFont="1" applyFill="1" applyBorder="1"/>
    <xf numFmtId="168" fontId="11" fillId="7" borderId="39" xfId="0" applyNumberFormat="1" applyFont="1" applyFill="1" applyBorder="1" applyAlignment="1">
      <alignment horizontal="right"/>
    </xf>
    <xf numFmtId="168" fontId="11" fillId="7" borderId="39" xfId="0" applyNumberFormat="1" applyFont="1" applyFill="1" applyBorder="1"/>
    <xf numFmtId="168" fontId="11" fillId="7" borderId="40" xfId="0" applyNumberFormat="1" applyFont="1" applyFill="1" applyBorder="1"/>
    <xf numFmtId="168" fontId="11" fillId="7" borderId="41" xfId="0" applyNumberFormat="1" applyFont="1" applyFill="1" applyBorder="1"/>
    <xf numFmtId="0" fontId="7" fillId="2" borderId="14" xfId="0" applyFont="1" applyFill="1" applyBorder="1" applyAlignment="1">
      <alignment horizontal="left" wrapText="1"/>
    </xf>
    <xf numFmtId="0" fontId="11" fillId="4" borderId="69" xfId="0" applyFont="1" applyFill="1" applyBorder="1" applyAlignment="1">
      <alignment wrapText="1"/>
    </xf>
    <xf numFmtId="0" fontId="19" fillId="4" borderId="69" xfId="0" applyFont="1" applyFill="1" applyBorder="1" applyAlignment="1">
      <alignment horizontal="right"/>
    </xf>
    <xf numFmtId="0" fontId="19" fillId="4" borderId="58" xfId="0" applyFont="1" applyFill="1" applyBorder="1"/>
    <xf numFmtId="0" fontId="11" fillId="2" borderId="75" xfId="0" applyFont="1" applyFill="1" applyBorder="1" applyAlignment="1">
      <alignment wrapText="1"/>
    </xf>
    <xf numFmtId="0" fontId="19" fillId="8" borderId="23" xfId="0" applyFont="1" applyFill="1" applyBorder="1" applyAlignment="1">
      <alignment horizontal="right"/>
    </xf>
    <xf numFmtId="0" fontId="19" fillId="0" borderId="11" xfId="0" applyFont="1" applyFill="1" applyBorder="1" applyAlignment="1">
      <alignment horizontal="right"/>
    </xf>
    <xf numFmtId="0" fontId="11" fillId="4" borderId="76" xfId="0" applyFont="1" applyFill="1" applyBorder="1" applyAlignment="1">
      <alignment wrapText="1"/>
    </xf>
    <xf numFmtId="0" fontId="19" fillId="4" borderId="11" xfId="0" applyFont="1" applyFill="1" applyBorder="1" applyAlignment="1">
      <alignment horizontal="right"/>
    </xf>
    <xf numFmtId="0" fontId="11" fillId="2" borderId="77" xfId="0" applyFont="1" applyFill="1" applyBorder="1" applyAlignment="1">
      <alignment wrapText="1"/>
    </xf>
    <xf numFmtId="0" fontId="11" fillId="4" borderId="78" xfId="0" applyFont="1" applyFill="1" applyBorder="1" applyAlignment="1">
      <alignment wrapText="1"/>
    </xf>
    <xf numFmtId="0" fontId="19" fillId="4" borderId="18" xfId="0" applyFont="1" applyFill="1" applyBorder="1"/>
    <xf numFmtId="0" fontId="19" fillId="4" borderId="51" xfId="0" applyFont="1" applyFill="1" applyBorder="1"/>
    <xf numFmtId="0" fontId="19" fillId="8" borderId="74" xfId="0" applyFont="1" applyFill="1" applyBorder="1" applyAlignment="1">
      <alignment horizontal="right"/>
    </xf>
    <xf numFmtId="0" fontId="19" fillId="4" borderId="23" xfId="0" applyFont="1" applyFill="1" applyBorder="1" applyAlignment="1">
      <alignment horizontal="right"/>
    </xf>
    <xf numFmtId="0" fontId="7" fillId="8" borderId="2" xfId="0" applyFont="1" applyFill="1" applyBorder="1" applyAlignment="1">
      <alignment wrapText="1"/>
    </xf>
    <xf numFmtId="0" fontId="11" fillId="8" borderId="77" xfId="0" applyFont="1" applyFill="1" applyBorder="1" applyAlignment="1">
      <alignment wrapText="1"/>
    </xf>
    <xf numFmtId="0" fontId="11" fillId="8" borderId="11" xfId="0" applyFont="1" applyFill="1" applyBorder="1"/>
    <xf numFmtId="0" fontId="19" fillId="8" borderId="24" xfId="0" applyFont="1" applyFill="1" applyBorder="1"/>
    <xf numFmtId="0" fontId="19" fillId="4" borderId="4" xfId="0" applyFont="1" applyFill="1" applyBorder="1"/>
    <xf numFmtId="0" fontId="11" fillId="3" borderId="75" xfId="0" applyFont="1" applyFill="1" applyBorder="1" applyAlignment="1">
      <alignment wrapText="1"/>
    </xf>
    <xf numFmtId="0" fontId="19" fillId="8" borderId="23" xfId="0" applyFont="1" applyFill="1" applyBorder="1"/>
    <xf numFmtId="0" fontId="19" fillId="8" borderId="79" xfId="0" applyFont="1" applyFill="1" applyBorder="1"/>
    <xf numFmtId="0" fontId="19" fillId="0" borderId="78" xfId="0" applyFont="1" applyFill="1" applyBorder="1"/>
    <xf numFmtId="0" fontId="19" fillId="4" borderId="0" xfId="0" applyFont="1" applyFill="1"/>
    <xf numFmtId="0" fontId="6" fillId="0" borderId="1" xfId="0" applyNumberFormat="1" applyFont="1" applyBorder="1" applyAlignment="1">
      <alignment horizontal="center" wrapText="1"/>
    </xf>
    <xf numFmtId="0" fontId="6" fillId="0" borderId="5" xfId="0" applyNumberFormat="1" applyFont="1" applyBorder="1" applyAlignment="1">
      <alignment horizontal="center" wrapText="1"/>
    </xf>
    <xf numFmtId="169" fontId="7" fillId="2" borderId="23" xfId="0" applyNumberFormat="1" applyFont="1" applyFill="1" applyBorder="1" applyAlignment="1">
      <alignment horizontal="center"/>
    </xf>
    <xf numFmtId="169" fontId="7" fillId="2" borderId="23" xfId="0" applyNumberFormat="1" applyFont="1" applyFill="1" applyBorder="1"/>
    <xf numFmtId="169" fontId="7" fillId="2" borderId="24" xfId="0" applyNumberFormat="1" applyFont="1" applyFill="1" applyBorder="1"/>
    <xf numFmtId="169" fontId="7" fillId="4" borderId="1" xfId="0" applyNumberFormat="1" applyFont="1" applyFill="1" applyBorder="1" applyAlignment="1">
      <alignment horizontal="center"/>
    </xf>
    <xf numFmtId="169" fontId="7" fillId="0" borderId="1" xfId="0" applyNumberFormat="1" applyFont="1" applyBorder="1"/>
    <xf numFmtId="169" fontId="7" fillId="0" borderId="3" xfId="0" applyNumberFormat="1" applyFont="1" applyBorder="1"/>
    <xf numFmtId="169" fontId="7" fillId="4" borderId="1" xfId="0" applyNumberFormat="1" applyFont="1" applyFill="1" applyBorder="1"/>
    <xf numFmtId="169" fontId="7" fillId="4" borderId="5" xfId="0" applyNumberFormat="1" applyFont="1" applyFill="1" applyBorder="1" applyAlignment="1">
      <alignment horizontal="center"/>
    </xf>
    <xf numFmtId="0" fontId="7" fillId="4" borderId="2" xfId="0" applyFont="1" applyFill="1" applyBorder="1" applyAlignment="1">
      <alignment vertical="top" wrapText="1"/>
    </xf>
    <xf numFmtId="169" fontId="7" fillId="4" borderId="3" xfId="0" applyNumberFormat="1" applyFont="1" applyFill="1" applyBorder="1"/>
    <xf numFmtId="169" fontId="18" fillId="2" borderId="23" xfId="0" applyNumberFormat="1" applyFont="1" applyFill="1" applyBorder="1" applyAlignment="1">
      <alignment horizontal="center"/>
    </xf>
    <xf numFmtId="169" fontId="19" fillId="7" borderId="23" xfId="0" applyNumberFormat="1" applyFont="1" applyFill="1" applyBorder="1" applyAlignment="1">
      <alignment horizontal="center"/>
    </xf>
    <xf numFmtId="169" fontId="19" fillId="7" borderId="23" xfId="0" applyNumberFormat="1" applyFont="1" applyFill="1" applyBorder="1"/>
    <xf numFmtId="169" fontId="19" fillId="7" borderId="24" xfId="0" applyNumberFormat="1" applyFont="1" applyFill="1" applyBorder="1"/>
    <xf numFmtId="169" fontId="5" fillId="4" borderId="1" xfId="0" applyNumberFormat="1" applyFont="1" applyFill="1" applyBorder="1" applyAlignment="1">
      <alignment horizontal="center"/>
    </xf>
    <xf numFmtId="169" fontId="5" fillId="0" borderId="1" xfId="0" applyNumberFormat="1" applyFont="1" applyBorder="1"/>
    <xf numFmtId="169" fontId="5" fillId="0" borderId="3" xfId="0" applyNumberFormat="1" applyFont="1" applyBorder="1"/>
    <xf numFmtId="169" fontId="5" fillId="4" borderId="1" xfId="0" applyNumberFormat="1" applyFont="1" applyFill="1" applyBorder="1"/>
    <xf numFmtId="169" fontId="5" fillId="4" borderId="3" xfId="0" applyNumberFormat="1" applyFont="1" applyFill="1" applyBorder="1"/>
    <xf numFmtId="169" fontId="5" fillId="4" borderId="5" xfId="0" applyNumberFormat="1" applyFont="1" applyFill="1" applyBorder="1" applyAlignment="1">
      <alignment horizontal="center"/>
    </xf>
    <xf numFmtId="169" fontId="5" fillId="4" borderId="8" xfId="0" applyNumberFormat="1" applyFont="1" applyFill="1" applyBorder="1"/>
    <xf numFmtId="169" fontId="5" fillId="4" borderId="9" xfId="0" applyNumberFormat="1" applyFont="1" applyFill="1" applyBorder="1"/>
    <xf numFmtId="169" fontId="5" fillId="4" borderId="11" xfId="0" applyNumberFormat="1" applyFont="1" applyFill="1" applyBorder="1" applyAlignment="1">
      <alignment horizontal="center"/>
    </xf>
    <xf numFmtId="169" fontId="5" fillId="4" borderId="11" xfId="0" applyNumberFormat="1" applyFont="1" applyFill="1" applyBorder="1"/>
    <xf numFmtId="169" fontId="5" fillId="4" borderId="4" xfId="0" applyNumberFormat="1" applyFont="1" applyFill="1" applyBorder="1"/>
    <xf numFmtId="0" fontId="7" fillId="2" borderId="34" xfId="0" applyFont="1" applyFill="1" applyBorder="1" applyAlignment="1">
      <alignment horizontal="right"/>
    </xf>
    <xf numFmtId="0" fontId="5" fillId="2" borderId="24" xfId="0" applyFont="1" applyFill="1" applyBorder="1" applyAlignment="1">
      <alignment horizontal="right"/>
    </xf>
    <xf numFmtId="0" fontId="7" fillId="4" borderId="1" xfId="0" applyFont="1" applyFill="1" applyBorder="1" applyAlignment="1">
      <alignment horizontal="right"/>
    </xf>
    <xf numFmtId="0" fontId="7" fillId="0" borderId="5" xfId="0" applyFont="1" applyFill="1" applyBorder="1" applyAlignment="1">
      <alignment horizontal="right"/>
    </xf>
    <xf numFmtId="0" fontId="6" fillId="4" borderId="10" xfId="0" applyFont="1" applyFill="1" applyBorder="1" applyAlignment="1">
      <alignment wrapText="1"/>
    </xf>
    <xf numFmtId="0" fontId="7" fillId="4" borderId="11" xfId="0" applyFont="1" applyFill="1" applyBorder="1" applyAlignment="1">
      <alignment horizontal="right"/>
    </xf>
    <xf numFmtId="0" fontId="7" fillId="0" borderId="12" xfId="0" applyFont="1" applyFill="1" applyBorder="1" applyAlignment="1">
      <alignment horizontal="right"/>
    </xf>
    <xf numFmtId="0" fontId="5" fillId="0" borderId="4" xfId="0" applyFont="1" applyBorder="1" applyAlignment="1">
      <alignment horizontal="right"/>
    </xf>
    <xf numFmtId="0" fontId="26" fillId="2" borderId="34" xfId="0" applyFont="1" applyFill="1" applyBorder="1" applyAlignment="1">
      <alignment horizontal="right"/>
    </xf>
    <xf numFmtId="0" fontId="19" fillId="2" borderId="24" xfId="0" applyFont="1" applyFill="1" applyBorder="1" applyAlignment="1">
      <alignment horizontal="right"/>
    </xf>
    <xf numFmtId="0" fontId="26" fillId="0" borderId="5" xfId="0" applyFont="1" applyFill="1" applyBorder="1" applyAlignment="1">
      <alignment horizontal="right"/>
    </xf>
    <xf numFmtId="0" fontId="18" fillId="2" borderId="34" xfId="0" applyFont="1" applyFill="1" applyBorder="1" applyAlignment="1">
      <alignment horizontal="right"/>
    </xf>
    <xf numFmtId="0" fontId="15" fillId="2" borderId="24" xfId="0" applyFont="1" applyFill="1" applyBorder="1" applyAlignment="1">
      <alignment horizontal="right"/>
    </xf>
    <xf numFmtId="0" fontId="18" fillId="0" borderId="5" xfId="0" applyFont="1" applyFill="1" applyBorder="1" applyAlignment="1">
      <alignment horizontal="right"/>
    </xf>
    <xf numFmtId="0" fontId="15" fillId="0" borderId="3" xfId="0" applyFont="1" applyBorder="1" applyAlignment="1">
      <alignment horizontal="right"/>
    </xf>
    <xf numFmtId="0" fontId="18" fillId="0" borderId="12" xfId="0" applyFont="1" applyFill="1" applyBorder="1" applyAlignment="1">
      <alignment horizontal="right"/>
    </xf>
    <xf numFmtId="0" fontId="15" fillId="0" borderId="4" xfId="0" applyFont="1" applyBorder="1" applyAlignment="1">
      <alignment horizontal="right"/>
    </xf>
    <xf numFmtId="0" fontId="26" fillId="0" borderId="12" xfId="0" applyFont="1" applyFill="1" applyBorder="1" applyAlignment="1">
      <alignment horizontal="right"/>
    </xf>
    <xf numFmtId="0" fontId="5" fillId="3" borderId="23" xfId="0" applyFont="1" applyFill="1" applyBorder="1" applyAlignment="1">
      <alignment horizontal="right"/>
    </xf>
    <xf numFmtId="0" fontId="19" fillId="3" borderId="34" xfId="0" applyFont="1" applyFill="1" applyBorder="1" applyAlignment="1">
      <alignment horizontal="right"/>
    </xf>
    <xf numFmtId="0" fontId="5" fillId="3" borderId="24" xfId="0" applyFont="1" applyFill="1" applyBorder="1" applyAlignment="1">
      <alignment horizontal="right"/>
    </xf>
    <xf numFmtId="0" fontId="5" fillId="0" borderId="11" xfId="0" applyFont="1" applyFill="1" applyBorder="1" applyAlignment="1">
      <alignment horizontal="right"/>
    </xf>
    <xf numFmtId="0" fontId="19" fillId="0" borderId="12" xfId="0" applyFont="1" applyFill="1" applyBorder="1" applyAlignment="1">
      <alignment horizontal="right"/>
    </xf>
    <xf numFmtId="0" fontId="6" fillId="3" borderId="14" xfId="0" applyFont="1" applyFill="1" applyBorder="1" applyAlignment="1">
      <alignment wrapText="1"/>
    </xf>
    <xf numFmtId="0" fontId="5" fillId="3" borderId="15" xfId="0" applyFont="1" applyFill="1" applyBorder="1" applyAlignment="1">
      <alignment horizontal="right"/>
    </xf>
    <xf numFmtId="0" fontId="19" fillId="3" borderId="30" xfId="0" applyFont="1" applyFill="1" applyBorder="1" applyAlignment="1">
      <alignment horizontal="right"/>
    </xf>
    <xf numFmtId="0" fontId="5" fillId="3" borderId="16" xfId="0" applyFont="1" applyFill="1" applyBorder="1" applyAlignment="1">
      <alignment horizontal="right"/>
    </xf>
    <xf numFmtId="0" fontId="15" fillId="0" borderId="12" xfId="0" applyFont="1" applyFill="1" applyBorder="1" applyAlignment="1">
      <alignment horizontal="right"/>
    </xf>
    <xf numFmtId="0" fontId="5" fillId="2" borderId="1" xfId="0" applyFont="1" applyFill="1" applyBorder="1" applyAlignment="1">
      <alignment horizontal="right" wrapText="1"/>
    </xf>
    <xf numFmtId="0" fontId="5" fillId="2" borderId="1" xfId="0" applyFont="1" applyFill="1" applyBorder="1"/>
    <xf numFmtId="0" fontId="5" fillId="0" borderId="1" xfId="0" applyFont="1" applyBorder="1" applyAlignment="1">
      <alignment horizontal="right" wrapText="1"/>
    </xf>
    <xf numFmtId="0" fontId="6" fillId="0" borderId="2" xfId="0" applyFont="1" applyFill="1" applyBorder="1" applyAlignment="1">
      <alignment horizontal="left" vertical="top" wrapText="1"/>
    </xf>
    <xf numFmtId="0" fontId="7" fillId="2" borderId="2" xfId="0" applyFont="1" applyFill="1" applyBorder="1" applyAlignment="1">
      <alignment horizontal="left" wrapText="1"/>
    </xf>
    <xf numFmtId="0" fontId="33" fillId="9" borderId="2" xfId="0" applyFont="1" applyFill="1" applyBorder="1" applyAlignment="1">
      <alignment wrapText="1"/>
    </xf>
    <xf numFmtId="0" fontId="33" fillId="9" borderId="1" xfId="0" applyFont="1" applyFill="1" applyBorder="1" applyAlignment="1">
      <alignment horizontal="right" wrapText="1"/>
    </xf>
    <xf numFmtId="0" fontId="33" fillId="9" borderId="3" xfId="0" applyFont="1" applyFill="1" applyBorder="1" applyAlignment="1">
      <alignment horizontal="right" wrapText="1"/>
    </xf>
    <xf numFmtId="0" fontId="34" fillId="0" borderId="2" xfId="0" applyFont="1" applyBorder="1" applyAlignment="1">
      <alignment wrapText="1"/>
    </xf>
    <xf numFmtId="0" fontId="33" fillId="0" borderId="1" xfId="0" applyFont="1" applyBorder="1" applyAlignment="1">
      <alignment horizontal="right" wrapText="1"/>
    </xf>
    <xf numFmtId="0" fontId="33" fillId="0" borderId="3" xfId="0" applyFont="1" applyBorder="1" applyAlignment="1">
      <alignment horizontal="right" wrapText="1"/>
    </xf>
    <xf numFmtId="0" fontId="16" fillId="0" borderId="9" xfId="0" applyFont="1" applyFill="1" applyBorder="1" applyAlignment="1">
      <alignment horizontal="right" wrapText="1"/>
    </xf>
    <xf numFmtId="0" fontId="6" fillId="0" borderId="1" xfId="0" applyFont="1" applyBorder="1" applyAlignment="1">
      <alignment horizontal="center" wrapText="1"/>
    </xf>
    <xf numFmtId="0" fontId="6" fillId="0" borderId="8" xfId="0" applyFont="1" applyBorder="1" applyAlignment="1">
      <alignment horizontal="center" wrapText="1"/>
    </xf>
    <xf numFmtId="0" fontId="6" fillId="3" borderId="3" xfId="0" applyFont="1" applyFill="1" applyBorder="1" applyAlignment="1">
      <alignment horizontal="center" wrapText="1"/>
    </xf>
    <xf numFmtId="0" fontId="6" fillId="2" borderId="1" xfId="0" applyFont="1" applyFill="1" applyBorder="1" applyAlignment="1">
      <alignment horizontal="center" wrapText="1"/>
    </xf>
    <xf numFmtId="0" fontId="6" fillId="3" borderId="3" xfId="0" applyFont="1" applyFill="1" applyBorder="1" applyAlignment="1">
      <alignment horizontal="left" wrapText="1"/>
    </xf>
    <xf numFmtId="0" fontId="5" fillId="0" borderId="3" xfId="0" applyFont="1" applyBorder="1" applyAlignment="1">
      <alignment horizontal="left"/>
    </xf>
    <xf numFmtId="0" fontId="5" fillId="0" borderId="3" xfId="0" applyFont="1" applyFill="1" applyBorder="1" applyAlignment="1">
      <alignment horizontal="lef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19" fillId="0" borderId="1" xfId="0" applyNumberFormat="1" applyFont="1" applyFill="1" applyBorder="1" applyAlignment="1">
      <alignment horizontal="right"/>
    </xf>
    <xf numFmtId="3" fontId="19" fillId="0" borderId="1" xfId="0" applyNumberFormat="1" applyFont="1" applyFill="1" applyBorder="1"/>
    <xf numFmtId="3" fontId="19" fillId="0" borderId="3" xfId="0" applyNumberFormat="1" applyFont="1" applyFill="1" applyBorder="1"/>
    <xf numFmtId="3" fontId="5" fillId="0" borderId="1" xfId="0" applyNumberFormat="1" applyFont="1" applyFill="1" applyBorder="1" applyAlignment="1">
      <alignment horizontal="right"/>
    </xf>
    <xf numFmtId="3" fontId="5" fillId="0" borderId="1" xfId="0" applyNumberFormat="1" applyFont="1" applyFill="1" applyBorder="1"/>
    <xf numFmtId="3" fontId="5" fillId="0"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19" fillId="0" borderId="8" xfId="0" applyNumberFormat="1" applyFont="1" applyFill="1" applyBorder="1" applyAlignment="1">
      <alignment horizontal="right"/>
    </xf>
    <xf numFmtId="3" fontId="19" fillId="0" borderId="8" xfId="0" applyNumberFormat="1" applyFont="1" applyFill="1" applyBorder="1"/>
    <xf numFmtId="0" fontId="11" fillId="0" borderId="30" xfId="1" applyFont="1" applyBorder="1" applyAlignment="1">
      <alignment horizontal="center" vertical="center" wrapText="1"/>
    </xf>
    <xf numFmtId="0" fontId="11" fillId="0" borderId="16" xfId="1" applyFont="1" applyBorder="1" applyAlignment="1">
      <alignment horizontal="center" vertical="center" wrapText="1"/>
    </xf>
    <xf numFmtId="0" fontId="26" fillId="2" borderId="1" xfId="0" applyFont="1" applyFill="1" applyBorder="1" applyAlignment="1">
      <alignment horizontal="right" wrapText="1"/>
    </xf>
    <xf numFmtId="0" fontId="26" fillId="2" borderId="5" xfId="0" applyFont="1" applyFill="1" applyBorder="1" applyAlignment="1">
      <alignment horizontal="right" wrapText="1"/>
    </xf>
    <xf numFmtId="0" fontId="26" fillId="2" borderId="3" xfId="0" applyFont="1" applyFill="1" applyBorder="1" applyAlignment="1">
      <alignment horizontal="right" wrapText="1"/>
    </xf>
    <xf numFmtId="0" fontId="0" fillId="0" borderId="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5"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26"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2" xfId="0" applyFont="1" applyFill="1" applyBorder="1" applyAlignment="1">
      <alignment horizontal="left" vertical="top" wrapText="1"/>
    </xf>
    <xf numFmtId="0" fontId="19" fillId="2" borderId="5" xfId="0" applyFont="1" applyFill="1" applyBorder="1" applyAlignment="1">
      <alignment horizontal="center" wrapText="1"/>
    </xf>
    <xf numFmtId="0" fontId="19" fillId="2" borderId="25" xfId="0" applyFont="1" applyFill="1" applyBorder="1" applyAlignment="1">
      <alignment horizontal="center" wrapText="1"/>
    </xf>
    <xf numFmtId="0" fontId="19" fillId="2" borderId="6" xfId="0" applyFont="1" applyFill="1" applyBorder="1" applyAlignment="1">
      <alignment horizontal="center" wrapText="1"/>
    </xf>
    <xf numFmtId="0" fontId="26" fillId="2" borderId="5" xfId="0" applyFont="1" applyFill="1" applyBorder="1" applyAlignment="1">
      <alignment horizontal="center"/>
    </xf>
    <xf numFmtId="0" fontId="26" fillId="2" borderId="25" xfId="0" applyFont="1" applyFill="1" applyBorder="1" applyAlignment="1">
      <alignment horizontal="center"/>
    </xf>
    <xf numFmtId="0" fontId="26" fillId="2" borderId="6" xfId="0" applyFont="1" applyFill="1" applyBorder="1" applyAlignment="1">
      <alignment horizontal="center"/>
    </xf>
    <xf numFmtId="0" fontId="20" fillId="0" borderId="0" xfId="0" applyFont="1" applyAlignment="1">
      <alignment horizontal="center" vertical="center"/>
    </xf>
    <xf numFmtId="0" fontId="2"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34" xfId="0" applyFont="1" applyFill="1" applyBorder="1" applyAlignment="1">
      <alignment horizontal="center" vertical="center"/>
    </xf>
    <xf numFmtId="0" fontId="9" fillId="6" borderId="24" xfId="0" applyFont="1" applyFill="1" applyBorder="1" applyAlignment="1">
      <alignment horizontal="center" vertical="center"/>
    </xf>
    <xf numFmtId="0" fontId="11" fillId="0" borderId="5" xfId="0" applyFont="1" applyBorder="1" applyAlignment="1">
      <alignment horizontal="center" wrapText="1"/>
    </xf>
    <xf numFmtId="0" fontId="16" fillId="0" borderId="26" xfId="0" applyFont="1" applyBorder="1"/>
    <xf numFmtId="0" fontId="11" fillId="0" borderId="5" xfId="0" applyFont="1" applyFill="1" applyBorder="1" applyAlignment="1">
      <alignment horizontal="center" wrapText="1"/>
    </xf>
    <xf numFmtId="0" fontId="11" fillId="0" borderId="26" xfId="0" applyFont="1" applyFill="1" applyBorder="1" applyAlignment="1">
      <alignment horizontal="center" wrapText="1"/>
    </xf>
    <xf numFmtId="0" fontId="26" fillId="2" borderId="34" xfId="0" applyFont="1" applyFill="1" applyBorder="1" applyAlignment="1">
      <alignment horizontal="center"/>
    </xf>
    <xf numFmtId="0" fontId="26" fillId="2" borderId="28" xfId="0" applyFont="1" applyFill="1" applyBorder="1" applyAlignment="1">
      <alignment horizontal="center"/>
    </xf>
    <xf numFmtId="0" fontId="26" fillId="2" borderId="29" xfId="0" applyFont="1" applyFill="1" applyBorder="1" applyAlignment="1">
      <alignment horizont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11" fillId="0" borderId="26" xfId="0" applyFont="1" applyBorder="1" applyAlignment="1">
      <alignment horizontal="center" wrapText="1"/>
    </xf>
    <xf numFmtId="0" fontId="21" fillId="6" borderId="22" xfId="0" applyFont="1" applyFill="1" applyBorder="1" applyAlignment="1">
      <alignment horizontal="center" vertical="center"/>
    </xf>
    <xf numFmtId="0" fontId="9" fillId="6" borderId="27" xfId="0" applyFont="1" applyFill="1" applyBorder="1" applyAlignment="1">
      <alignment horizontal="center" vertical="center" wrapText="1"/>
    </xf>
    <xf numFmtId="0" fontId="9" fillId="6" borderId="29"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6" fillId="0" borderId="1" xfId="0" applyFont="1" applyBorder="1" applyAlignment="1">
      <alignment horizont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6" fillId="0" borderId="5" xfId="0" applyFont="1" applyFill="1" applyBorder="1" applyAlignment="1">
      <alignment horizontal="center" wrapText="1"/>
    </xf>
    <xf numFmtId="0" fontId="6" fillId="0" borderId="26" xfId="0" applyFont="1" applyFill="1" applyBorder="1" applyAlignment="1">
      <alignment horizontal="center" wrapText="1"/>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21"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9" fillId="6" borderId="63" xfId="0" applyFont="1" applyFill="1" applyBorder="1" applyAlignment="1">
      <alignment horizontal="center" vertical="center"/>
    </xf>
    <xf numFmtId="0" fontId="9" fillId="6" borderId="64" xfId="0" applyFont="1" applyFill="1" applyBorder="1" applyAlignment="1">
      <alignment horizontal="center" vertical="center"/>
    </xf>
    <xf numFmtId="0" fontId="9" fillId="6" borderId="65" xfId="0" applyFont="1" applyFill="1" applyBorder="1" applyAlignment="1">
      <alignment horizontal="center" vertical="center"/>
    </xf>
    <xf numFmtId="0" fontId="19" fillId="0" borderId="0" xfId="0" applyFont="1" applyAlignment="1">
      <alignment horizontal="left" wrapText="1"/>
    </xf>
    <xf numFmtId="0" fontId="6" fillId="0" borderId="23" xfId="0" applyFont="1" applyBorder="1" applyAlignment="1">
      <alignment horizontal="center" wrapText="1"/>
    </xf>
    <xf numFmtId="0" fontId="6" fillId="3" borderId="45" xfId="0" applyFont="1" applyFill="1" applyBorder="1" applyAlignment="1">
      <alignment horizontal="center" wrapText="1"/>
    </xf>
    <xf numFmtId="0" fontId="6" fillId="3" borderId="41" xfId="0" applyFont="1" applyFill="1" applyBorder="1" applyAlignment="1">
      <alignment horizontal="center" wrapText="1"/>
    </xf>
    <xf numFmtId="0" fontId="5"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11" fillId="0" borderId="0" xfId="0" applyFont="1" applyAlignment="1">
      <alignment horizontal="left" wrapText="1"/>
    </xf>
    <xf numFmtId="0" fontId="5" fillId="0" borderId="0" xfId="0" applyFont="1" applyAlignment="1">
      <alignment horizontal="left"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26" fillId="2" borderId="5" xfId="0" applyFont="1" applyFill="1" applyBorder="1" applyAlignment="1">
      <alignment horizontal="left"/>
    </xf>
    <xf numFmtId="0" fontId="26" fillId="2" borderId="25" xfId="0" applyFont="1" applyFill="1" applyBorder="1" applyAlignment="1">
      <alignment horizontal="left"/>
    </xf>
    <xf numFmtId="0" fontId="26"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center" wrapText="1"/>
    </xf>
    <xf numFmtId="0" fontId="6" fillId="0" borderId="38" xfId="0" applyFont="1" applyBorder="1" applyAlignment="1">
      <alignment horizontal="center" wrapText="1"/>
    </xf>
    <xf numFmtId="0" fontId="6" fillId="0" borderId="70" xfId="0" applyFont="1" applyBorder="1" applyAlignment="1">
      <alignment horizontal="center" wrapText="1"/>
    </xf>
    <xf numFmtId="0" fontId="6" fillId="0" borderId="71" xfId="0" applyFont="1" applyBorder="1" applyAlignment="1">
      <alignment horizontal="center" wrapText="1"/>
    </xf>
    <xf numFmtId="0" fontId="21" fillId="6" borderId="59" xfId="0" applyFont="1" applyFill="1" applyBorder="1" applyAlignment="1">
      <alignment horizontal="center" vertical="center"/>
    </xf>
    <xf numFmtId="0" fontId="9" fillId="6" borderId="46" xfId="0" applyFont="1" applyFill="1" applyBorder="1" applyAlignment="1">
      <alignment horizontal="center" vertical="center"/>
    </xf>
    <xf numFmtId="0" fontId="9" fillId="6" borderId="73" xfId="0" applyFont="1" applyFill="1" applyBorder="1" applyAlignment="1">
      <alignment horizontal="center" vertical="center"/>
    </xf>
    <xf numFmtId="0" fontId="9" fillId="6" borderId="47"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0" borderId="35" xfId="0" applyFont="1" applyBorder="1" applyAlignment="1">
      <alignment horizontal="left"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4" xfId="0" applyFont="1" applyBorder="1" applyAlignment="1">
      <alignment horizontal="center" wrapText="1"/>
    </xf>
    <xf numFmtId="0" fontId="11" fillId="0" borderId="28" xfId="0" applyFont="1" applyBorder="1" applyAlignment="1">
      <alignment horizontal="center" wrapText="1"/>
    </xf>
    <xf numFmtId="0" fontId="11" fillId="0" borderId="74" xfId="0" applyFont="1" applyBorder="1" applyAlignment="1">
      <alignment horizontal="center" wrapText="1"/>
    </xf>
    <xf numFmtId="0" fontId="21" fillId="6" borderId="42" xfId="0" applyFont="1" applyFill="1" applyBorder="1" applyAlignment="1">
      <alignment horizontal="center" vertical="center"/>
    </xf>
    <xf numFmtId="0" fontId="21" fillId="6" borderId="43" xfId="0" applyFont="1" applyFill="1" applyBorder="1" applyAlignment="1">
      <alignment horizontal="center" vertical="center"/>
    </xf>
    <xf numFmtId="0" fontId="21" fillId="6" borderId="45" xfId="0" applyFont="1" applyFill="1" applyBorder="1" applyAlignment="1">
      <alignment horizontal="center" vertical="center"/>
    </xf>
    <xf numFmtId="0" fontId="11" fillId="0" borderId="1" xfId="0" applyFont="1" applyBorder="1" applyAlignment="1">
      <alignment horizontal="center" wrapText="1"/>
    </xf>
    <xf numFmtId="0" fontId="6" fillId="0" borderId="44" xfId="0" applyFont="1" applyBorder="1" applyAlignment="1">
      <alignment horizontal="center" wrapText="1"/>
    </xf>
    <xf numFmtId="0" fontId="6" fillId="0" borderId="72"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9" fillId="0" borderId="0" xfId="0" applyFont="1" applyFill="1" applyAlignment="1">
      <alignment horizontal="left" vertical="top" wrapText="1"/>
    </xf>
    <xf numFmtId="0" fontId="11" fillId="0" borderId="0" xfId="0" applyFont="1" applyFill="1" applyAlignment="1">
      <alignment horizontal="left" vertical="top" wrapText="1"/>
    </xf>
    <xf numFmtId="0" fontId="6" fillId="0" borderId="42" xfId="0" applyFont="1" applyBorder="1" applyAlignment="1">
      <alignment horizontal="left" wrapText="1"/>
    </xf>
    <xf numFmtId="0" fontId="5" fillId="0" borderId="0" xfId="0" applyFont="1" applyAlignment="1">
      <alignment horizontal="left" vertical="top"/>
    </xf>
    <xf numFmtId="0" fontId="21" fillId="6" borderId="28" xfId="0" applyFont="1" applyFill="1" applyBorder="1" applyAlignment="1">
      <alignment horizontal="center" vertical="center" wrapText="1"/>
    </xf>
    <xf numFmtId="0" fontId="21" fillId="6" borderId="29" xfId="0" applyFont="1" applyFill="1" applyBorder="1" applyAlignment="1">
      <alignment horizontal="center" vertic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0" borderId="5" xfId="0" applyFont="1" applyBorder="1" applyAlignment="1">
      <alignment horizontal="center" wrapText="1"/>
    </xf>
    <xf numFmtId="0" fontId="6" fillId="0" borderId="25" xfId="0" applyFont="1" applyBorder="1" applyAlignment="1">
      <alignment horizontal="center" wrapText="1"/>
    </xf>
    <xf numFmtId="0" fontId="6" fillId="0" borderId="26" xfId="0" applyFont="1" applyBorder="1" applyAlignment="1">
      <alignment horizontal="center"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4" borderId="5" xfId="0" applyFont="1" applyFill="1" applyBorder="1" applyAlignment="1">
      <alignment horizontal="center" wrapText="1"/>
    </xf>
    <xf numFmtId="0" fontId="6" fillId="4" borderId="26" xfId="0"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11" fillId="0" borderId="41" xfId="0" applyFont="1" applyFill="1" applyBorder="1" applyAlignment="1">
      <alignment horizontal="center" wrapText="1"/>
    </xf>
    <xf numFmtId="0" fontId="11" fillId="0" borderId="20" xfId="0" applyFont="1" applyFill="1" applyBorder="1" applyAlignment="1">
      <alignment horizontal="center" wrapText="1"/>
    </xf>
    <xf numFmtId="0" fontId="11" fillId="0" borderId="35" xfId="0" applyFont="1" applyBorder="1" applyAlignment="1">
      <alignment horizontal="left" wrapText="1"/>
    </xf>
    <xf numFmtId="0" fontId="11" fillId="0" borderId="19" xfId="0" applyFont="1" applyBorder="1" applyAlignment="1">
      <alignment horizontal="left" wrapText="1"/>
    </xf>
    <xf numFmtId="0" fontId="11" fillId="0" borderId="39" xfId="0" applyFont="1" applyBorder="1" applyAlignment="1">
      <alignment horizontal="center" wrapText="1"/>
    </xf>
    <xf numFmtId="0" fontId="11" fillId="0" borderId="18" xfId="0" applyFont="1" applyBorder="1" applyAlignment="1">
      <alignment horizontal="center" wrapText="1"/>
    </xf>
    <xf numFmtId="0" fontId="11" fillId="0" borderId="39" xfId="0" applyFont="1" applyFill="1" applyBorder="1" applyAlignment="1">
      <alignment horizontal="center" wrapText="1"/>
    </xf>
    <xf numFmtId="0" fontId="11" fillId="0" borderId="18" xfId="0" applyFont="1" applyFill="1" applyBorder="1" applyAlignment="1">
      <alignment horizontal="center" wrapText="1"/>
    </xf>
    <xf numFmtId="0" fontId="11" fillId="4" borderId="39" xfId="0" applyFont="1" applyFill="1" applyBorder="1" applyAlignment="1">
      <alignment horizontal="center" wrapText="1"/>
    </xf>
    <xf numFmtId="0" fontId="11" fillId="4" borderId="18" xfId="0" applyFont="1" applyFill="1" applyBorder="1" applyAlignment="1">
      <alignment horizontal="center" wrapText="1"/>
    </xf>
    <xf numFmtId="0" fontId="6" fillId="0" borderId="1" xfId="0" applyNumberFormat="1" applyFont="1" applyBorder="1" applyAlignment="1">
      <alignment horizontal="center" wrapText="1"/>
    </xf>
    <xf numFmtId="0" fontId="6" fillId="0" borderId="3" xfId="0" applyNumberFormat="1" applyFont="1" applyBorder="1" applyAlignment="1">
      <alignment horizontal="center" wrapText="1"/>
    </xf>
    <xf numFmtId="0" fontId="11" fillId="0" borderId="5" xfId="0" applyNumberFormat="1" applyFont="1" applyBorder="1" applyAlignment="1">
      <alignment horizontal="center" wrapText="1"/>
    </xf>
    <xf numFmtId="0" fontId="11" fillId="0" borderId="25" xfId="0" applyNumberFormat="1" applyFont="1" applyBorder="1" applyAlignment="1">
      <alignment horizontal="center" wrapText="1"/>
    </xf>
    <xf numFmtId="0" fontId="21"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2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19" fillId="0" borderId="0" xfId="0" applyFont="1" applyFill="1" applyAlignment="1">
      <alignment horizontal="left" vertical="center" wrapText="1"/>
    </xf>
    <xf numFmtId="0" fontId="2" fillId="6" borderId="22" xfId="0" applyFont="1" applyFill="1" applyBorder="1" applyAlignment="1">
      <alignment horizontal="center" vertical="center" wrapText="1"/>
    </xf>
    <xf numFmtId="0" fontId="19" fillId="0" borderId="0" xfId="0" applyFont="1" applyFill="1" applyAlignment="1">
      <alignment horizontal="left" wrapText="1"/>
    </xf>
    <xf numFmtId="0" fontId="21" fillId="6" borderId="56" xfId="0" applyFont="1" applyFill="1" applyBorder="1" applyAlignment="1">
      <alignment horizontal="center" vertical="center" wrapText="1"/>
    </xf>
    <xf numFmtId="0" fontId="21" fillId="6" borderId="48" xfId="0" applyFont="1" applyFill="1" applyBorder="1" applyAlignment="1">
      <alignment horizontal="center" vertical="center" wrapText="1"/>
    </xf>
    <xf numFmtId="0" fontId="21" fillId="6" borderId="57" xfId="0" applyFont="1" applyFill="1" applyBorder="1" applyAlignment="1">
      <alignment horizontal="center" vertical="center" wrapText="1"/>
    </xf>
    <xf numFmtId="0" fontId="11" fillId="0" borderId="33" xfId="0" applyFont="1" applyFill="1" applyBorder="1" applyAlignment="1">
      <alignment horizontal="center" wrapText="1"/>
    </xf>
    <xf numFmtId="0" fontId="11" fillId="0" borderId="9" xfId="0" applyFont="1" applyFill="1" applyBorder="1" applyAlignment="1">
      <alignment horizontal="center" wrapText="1"/>
    </xf>
    <xf numFmtId="0" fontId="11" fillId="0" borderId="16" xfId="0" applyFont="1" applyFill="1" applyBorder="1" applyAlignment="1">
      <alignment horizontal="center" wrapText="1"/>
    </xf>
    <xf numFmtId="0" fontId="11" fillId="0" borderId="7" xfId="0" applyFont="1" applyFill="1" applyBorder="1" applyAlignment="1">
      <alignment horizontal="center" wrapText="1"/>
    </xf>
    <xf numFmtId="0" fontId="11" fillId="0" borderId="14" xfId="0" applyFont="1" applyFill="1" applyBorder="1" applyAlignment="1">
      <alignment horizontal="center" wrapText="1"/>
    </xf>
    <xf numFmtId="0" fontId="26" fillId="0" borderId="62" xfId="0" applyFont="1" applyFill="1" applyBorder="1" applyAlignment="1">
      <alignment horizontal="center" wrapText="1"/>
    </xf>
    <xf numFmtId="0" fontId="26" fillId="0" borderId="55"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19" xfId="0" applyFont="1" applyBorder="1" applyAlignment="1">
      <alignment horizontal="center" wrapText="1"/>
    </xf>
    <xf numFmtId="0" fontId="7" fillId="2" borderId="26" xfId="0" applyFont="1" applyFill="1" applyBorder="1" applyAlignment="1">
      <alignment horizontal="center"/>
    </xf>
    <xf numFmtId="0" fontId="7" fillId="2" borderId="74" xfId="0" applyFont="1" applyFill="1" applyBorder="1" applyAlignment="1">
      <alignment horizontal="center"/>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3"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6" xfId="0" applyFont="1" applyBorder="1" applyAlignment="1">
      <alignment horizontal="center" vertical="center" wrapText="1"/>
    </xf>
    <xf numFmtId="0" fontId="28" fillId="0" borderId="0" xfId="0" applyFont="1" applyFill="1" applyAlignment="1">
      <alignment horizontal="left" vertical="center" wrapText="1"/>
    </xf>
    <xf numFmtId="0" fontId="27" fillId="0" borderId="0" xfId="0" applyFont="1" applyFill="1" applyAlignment="1">
      <alignment horizontal="left" vertical="center" wrapText="1"/>
    </xf>
    <xf numFmtId="0" fontId="19" fillId="0" borderId="0" xfId="0" applyFont="1" applyFill="1" applyAlignment="1">
      <alignment horizontal="left" vertical="top"/>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0" fontId="28" fillId="0" borderId="0" xfId="0" applyFont="1" applyAlignment="1">
      <alignment horizontal="left" vertical="center" wrapText="1"/>
    </xf>
    <xf numFmtId="0" fontId="27" fillId="0" borderId="0" xfId="0" applyFont="1" applyAlignment="1">
      <alignment horizontal="left" vertical="center" wrapText="1"/>
    </xf>
    <xf numFmtId="0" fontId="21"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 fillId="6" borderId="27" xfId="0" applyFont="1" applyFill="1" applyBorder="1" applyAlignment="1">
      <alignment horizontal="center" vertical="center" wrapText="1"/>
    </xf>
    <xf numFmtId="0" fontId="5" fillId="0" borderId="0" xfId="0" applyFont="1" applyFill="1" applyAlignment="1">
      <alignment horizontal="left" wrapTex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7"/>
  <sheetViews>
    <sheetView zoomScaleNormal="100" workbookViewId="0">
      <selection sqref="A1:B1"/>
    </sheetView>
  </sheetViews>
  <sheetFormatPr defaultColWidth="9.140625" defaultRowHeight="15" x14ac:dyDescent="0.25"/>
  <cols>
    <col min="1" max="1" width="35.140625" style="83" customWidth="1"/>
    <col min="2" max="2" width="153.42578125" style="82" customWidth="1"/>
    <col min="3" max="16384" width="9.140625" style="54"/>
  </cols>
  <sheetData>
    <row r="1" spans="1:2" ht="45" customHeight="1" x14ac:dyDescent="0.25">
      <c r="A1" s="519" t="s">
        <v>415</v>
      </c>
      <c r="B1" s="520"/>
    </row>
    <row r="2" spans="1:2" ht="15" customHeight="1" x14ac:dyDescent="0.25">
      <c r="A2" s="282"/>
      <c r="B2" s="282"/>
    </row>
    <row r="3" spans="1:2" ht="20.100000000000001" customHeight="1" x14ac:dyDescent="0.25">
      <c r="A3" s="283" t="s">
        <v>105</v>
      </c>
      <c r="B3" s="281"/>
    </row>
    <row r="4" spans="1:2" ht="30" customHeight="1" x14ac:dyDescent="0.25">
      <c r="A4" s="521" t="s">
        <v>112</v>
      </c>
      <c r="B4" s="522"/>
    </row>
    <row r="5" spans="1:2" ht="30" customHeight="1" x14ac:dyDescent="0.25">
      <c r="A5" s="516" t="s">
        <v>106</v>
      </c>
      <c r="B5" s="517"/>
    </row>
    <row r="6" spans="1:2" ht="15" customHeight="1" x14ac:dyDescent="0.25">
      <c r="A6" s="516" t="s">
        <v>107</v>
      </c>
      <c r="B6" s="517"/>
    </row>
    <row r="7" spans="1:2" ht="30.75" customHeight="1" x14ac:dyDescent="0.25">
      <c r="A7" s="516" t="s">
        <v>416</v>
      </c>
      <c r="B7" s="517"/>
    </row>
    <row r="8" spans="1:2" ht="15" customHeight="1" x14ac:dyDescent="0.25">
      <c r="A8" s="516" t="s">
        <v>433</v>
      </c>
      <c r="B8" s="517"/>
    </row>
    <row r="9" spans="1:2" ht="15" customHeight="1" x14ac:dyDescent="0.25">
      <c r="A9" s="516" t="s">
        <v>418</v>
      </c>
      <c r="B9" s="517"/>
    </row>
    <row r="10" spans="1:2" ht="15" customHeight="1" x14ac:dyDescent="0.25">
      <c r="A10" s="518"/>
      <c r="B10" s="518"/>
    </row>
    <row r="11" spans="1:2" ht="18.75" x14ac:dyDescent="0.25">
      <c r="A11" s="200" t="s">
        <v>74</v>
      </c>
      <c r="B11" s="200" t="s">
        <v>75</v>
      </c>
    </row>
    <row r="12" spans="1:2" ht="49.5" customHeight="1" x14ac:dyDescent="0.25">
      <c r="A12" s="69" t="s">
        <v>376</v>
      </c>
      <c r="B12" s="80" t="s">
        <v>489</v>
      </c>
    </row>
    <row r="13" spans="1:2" ht="45" x14ac:dyDescent="0.25">
      <c r="A13" s="67" t="s">
        <v>377</v>
      </c>
      <c r="B13" s="68" t="s">
        <v>490</v>
      </c>
    </row>
    <row r="14" spans="1:2" ht="92.25" customHeight="1" x14ac:dyDescent="0.25">
      <c r="A14" s="69" t="s">
        <v>378</v>
      </c>
      <c r="B14" s="80" t="s">
        <v>429</v>
      </c>
    </row>
    <row r="15" spans="1:2" ht="105" x14ac:dyDescent="0.25">
      <c r="A15" s="67" t="s">
        <v>379</v>
      </c>
      <c r="B15" s="81" t="s">
        <v>491</v>
      </c>
    </row>
    <row r="16" spans="1:2" ht="60" x14ac:dyDescent="0.25">
      <c r="A16" s="69" t="s">
        <v>380</v>
      </c>
      <c r="B16" s="80" t="s">
        <v>492</v>
      </c>
    </row>
    <row r="17" spans="1:2" ht="45" x14ac:dyDescent="0.25">
      <c r="A17" s="67" t="s">
        <v>381</v>
      </c>
      <c r="B17" s="81" t="s">
        <v>493</v>
      </c>
    </row>
    <row r="18" spans="1:2" ht="45" x14ac:dyDescent="0.25">
      <c r="A18" s="69" t="s">
        <v>382</v>
      </c>
      <c r="B18" s="80" t="s">
        <v>494</v>
      </c>
    </row>
    <row r="19" spans="1:2" ht="45" x14ac:dyDescent="0.25">
      <c r="A19" s="67" t="s">
        <v>383</v>
      </c>
      <c r="B19" s="81" t="s">
        <v>495</v>
      </c>
    </row>
    <row r="20" spans="1:2" ht="63.75" customHeight="1" x14ac:dyDescent="0.25">
      <c r="A20" s="69" t="s">
        <v>384</v>
      </c>
      <c r="B20" s="80" t="s">
        <v>496</v>
      </c>
    </row>
    <row r="21" spans="1:2" ht="78" customHeight="1" x14ac:dyDescent="0.25">
      <c r="A21" s="67" t="s">
        <v>385</v>
      </c>
      <c r="B21" s="81" t="s">
        <v>460</v>
      </c>
    </row>
    <row r="22" spans="1:2" ht="60" x14ac:dyDescent="0.25">
      <c r="A22" s="69" t="s">
        <v>361</v>
      </c>
      <c r="B22" s="80" t="s">
        <v>430</v>
      </c>
    </row>
    <row r="23" spans="1:2" ht="75" x14ac:dyDescent="0.25">
      <c r="A23" s="67" t="s">
        <v>386</v>
      </c>
      <c r="B23" s="81" t="s">
        <v>497</v>
      </c>
    </row>
    <row r="24" spans="1:2" ht="165" x14ac:dyDescent="0.25">
      <c r="A24" s="69" t="s">
        <v>387</v>
      </c>
      <c r="B24" s="80" t="s">
        <v>498</v>
      </c>
    </row>
    <row r="25" spans="1:2" s="288" customFormat="1" ht="61.5" customHeight="1" x14ac:dyDescent="0.25">
      <c r="A25" s="67" t="s">
        <v>428</v>
      </c>
      <c r="B25" s="81" t="s">
        <v>449</v>
      </c>
    </row>
    <row r="26" spans="1:2" s="288" customFormat="1" ht="60" x14ac:dyDescent="0.25">
      <c r="A26" s="69" t="s">
        <v>501</v>
      </c>
      <c r="B26" s="80" t="s">
        <v>499</v>
      </c>
    </row>
    <row r="27" spans="1:2" ht="75" x14ac:dyDescent="0.25">
      <c r="A27" s="67" t="s">
        <v>417</v>
      </c>
      <c r="B27" s="81" t="s">
        <v>448</v>
      </c>
    </row>
    <row r="28" spans="1:2" ht="75" x14ac:dyDescent="0.25">
      <c r="A28" s="252" t="s">
        <v>411</v>
      </c>
      <c r="B28" s="80" t="s">
        <v>502</v>
      </c>
    </row>
    <row r="29" spans="1:2" s="288" customFormat="1" ht="47.25" customHeight="1" x14ac:dyDescent="0.25">
      <c r="A29" s="67" t="s">
        <v>444</v>
      </c>
      <c r="B29" s="81" t="s">
        <v>450</v>
      </c>
    </row>
    <row r="30" spans="1:2" ht="105" x14ac:dyDescent="0.25">
      <c r="A30" s="69" t="s">
        <v>412</v>
      </c>
      <c r="B30" s="80" t="s">
        <v>431</v>
      </c>
    </row>
    <row r="31" spans="1:2" ht="90" x14ac:dyDescent="0.25">
      <c r="A31" s="67" t="s">
        <v>390</v>
      </c>
      <c r="B31" s="81" t="s">
        <v>446</v>
      </c>
    </row>
    <row r="32" spans="1:2" ht="90" x14ac:dyDescent="0.25">
      <c r="A32" s="69" t="s">
        <v>391</v>
      </c>
      <c r="B32" s="80" t="s">
        <v>432</v>
      </c>
    </row>
    <row r="33" spans="1:2" ht="45" x14ac:dyDescent="0.25">
      <c r="A33" s="67" t="s">
        <v>447</v>
      </c>
      <c r="B33" s="81" t="s">
        <v>500</v>
      </c>
    </row>
    <row r="34" spans="1:2" ht="60" x14ac:dyDescent="0.25">
      <c r="A34" s="69" t="s">
        <v>392</v>
      </c>
      <c r="B34" s="80" t="s">
        <v>116</v>
      </c>
    </row>
    <row r="35" spans="1:2" ht="60" x14ac:dyDescent="0.25">
      <c r="A35" s="67" t="s">
        <v>393</v>
      </c>
      <c r="B35" s="81" t="s">
        <v>117</v>
      </c>
    </row>
    <row r="36" spans="1:2" ht="60" x14ac:dyDescent="0.25">
      <c r="A36" s="69" t="s">
        <v>427</v>
      </c>
      <c r="B36" s="80" t="s">
        <v>395</v>
      </c>
    </row>
    <row r="37" spans="1:2" ht="90" x14ac:dyDescent="0.25">
      <c r="A37" s="67" t="s">
        <v>394</v>
      </c>
      <c r="B37" s="81" t="s">
        <v>451</v>
      </c>
    </row>
    <row r="38" spans="1:2" ht="30" x14ac:dyDescent="0.25">
      <c r="A38" s="69" t="s">
        <v>388</v>
      </c>
      <c r="B38" s="80" t="s">
        <v>85</v>
      </c>
    </row>
    <row r="39" spans="1:2" ht="75" x14ac:dyDescent="0.25">
      <c r="A39" s="67" t="s">
        <v>389</v>
      </c>
      <c r="B39" s="81" t="s">
        <v>407</v>
      </c>
    </row>
    <row r="40" spans="1:2" x14ac:dyDescent="0.25">
      <c r="A40" s="54"/>
      <c r="B40" s="54"/>
    </row>
    <row r="41" spans="1:2" x14ac:dyDescent="0.25">
      <c r="A41" s="54"/>
      <c r="B41" s="54"/>
    </row>
    <row r="42" spans="1:2" x14ac:dyDescent="0.25">
      <c r="A42" s="54"/>
      <c r="B42" s="54"/>
    </row>
    <row r="43" spans="1:2" x14ac:dyDescent="0.25">
      <c r="A43" s="54"/>
      <c r="B43" s="54"/>
    </row>
    <row r="44" spans="1:2" x14ac:dyDescent="0.25">
      <c r="A44" s="54"/>
      <c r="B44" s="54"/>
    </row>
    <row r="45" spans="1:2" x14ac:dyDescent="0.25">
      <c r="A45" s="54"/>
      <c r="B45" s="54"/>
    </row>
    <row r="46" spans="1:2" x14ac:dyDescent="0.25">
      <c r="A46" s="54"/>
      <c r="B46" s="54"/>
    </row>
    <row r="47" spans="1:2" x14ac:dyDescent="0.25">
      <c r="A47" s="54"/>
      <c r="B47" s="54"/>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87"/>
  <sheetViews>
    <sheetView topLeftCell="A70" workbookViewId="0">
      <selection activeCell="A90" sqref="A90"/>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70" t="s">
        <v>618</v>
      </c>
      <c r="B1" s="571"/>
      <c r="C1" s="571"/>
      <c r="D1" s="571"/>
      <c r="E1" s="571"/>
      <c r="F1" s="571"/>
      <c r="G1" s="571"/>
      <c r="H1" s="571"/>
      <c r="I1" s="571"/>
      <c r="J1" s="571"/>
      <c r="K1" s="547"/>
    </row>
    <row r="2" spans="1:11" s="5" customFormat="1" ht="38.25" customHeight="1" x14ac:dyDescent="0.2">
      <c r="A2" s="14" t="s">
        <v>505</v>
      </c>
      <c r="B2" s="8"/>
      <c r="C2" s="549" t="s">
        <v>0</v>
      </c>
      <c r="D2" s="549"/>
      <c r="E2" s="549" t="s">
        <v>2</v>
      </c>
      <c r="F2" s="549"/>
      <c r="G2" s="549" t="s">
        <v>1</v>
      </c>
      <c r="H2" s="549"/>
      <c r="I2" s="565" t="s">
        <v>3</v>
      </c>
      <c r="J2" s="566"/>
      <c r="K2" s="41" t="s">
        <v>4</v>
      </c>
    </row>
    <row r="3" spans="1:11" s="5" customFormat="1" ht="13.5" customHeight="1" thickBot="1" x14ac:dyDescent="0.25">
      <c r="A3" s="40"/>
      <c r="B3" s="44"/>
      <c r="C3" s="45" t="s">
        <v>5</v>
      </c>
      <c r="D3" s="45" t="s">
        <v>6</v>
      </c>
      <c r="E3" s="45" t="s">
        <v>5</v>
      </c>
      <c r="F3" s="45" t="s">
        <v>6</v>
      </c>
      <c r="G3" s="45" t="s">
        <v>5</v>
      </c>
      <c r="H3" s="45" t="s">
        <v>6</v>
      </c>
      <c r="I3" s="113" t="s">
        <v>5</v>
      </c>
      <c r="J3" s="113" t="s">
        <v>6</v>
      </c>
      <c r="K3" s="38"/>
    </row>
    <row r="4" spans="1:11" s="6" customFormat="1" x14ac:dyDescent="0.2">
      <c r="A4" s="100" t="s">
        <v>508</v>
      </c>
      <c r="B4" s="43"/>
      <c r="C4" s="567"/>
      <c r="D4" s="568"/>
      <c r="E4" s="568"/>
      <c r="F4" s="568"/>
      <c r="G4" s="568"/>
      <c r="H4" s="568"/>
      <c r="I4" s="568"/>
      <c r="J4" s="568"/>
      <c r="K4" s="569"/>
    </row>
    <row r="5" spans="1:11" s="2" customFormat="1" x14ac:dyDescent="0.2">
      <c r="A5" s="315" t="s">
        <v>462</v>
      </c>
      <c r="B5" s="316" t="s">
        <v>461</v>
      </c>
      <c r="C5" s="559"/>
      <c r="D5" s="560"/>
      <c r="E5" s="560"/>
      <c r="F5" s="560"/>
      <c r="G5" s="560"/>
      <c r="H5" s="560"/>
      <c r="I5" s="560"/>
      <c r="J5" s="560"/>
      <c r="K5" s="561"/>
    </row>
    <row r="6" spans="1:11" x14ac:dyDescent="0.2">
      <c r="A6" s="163" t="s">
        <v>476</v>
      </c>
      <c r="B6" s="317" t="s">
        <v>463</v>
      </c>
      <c r="C6" s="10"/>
      <c r="D6" s="10"/>
      <c r="E6" s="10"/>
      <c r="F6" s="10"/>
      <c r="G6" s="10"/>
      <c r="H6" s="10"/>
      <c r="I6" s="109"/>
      <c r="J6" s="110"/>
      <c r="K6" s="18">
        <f>SUM(C6:J6)</f>
        <v>0</v>
      </c>
    </row>
    <row r="7" spans="1:11" x14ac:dyDescent="0.2">
      <c r="A7" s="163" t="s">
        <v>477</v>
      </c>
      <c r="B7" s="317" t="s">
        <v>464</v>
      </c>
      <c r="C7" s="10"/>
      <c r="D7" s="10"/>
      <c r="E7" s="10"/>
      <c r="F7" s="10"/>
      <c r="G7" s="10"/>
      <c r="H7" s="10"/>
      <c r="I7" s="109"/>
      <c r="J7" s="110"/>
      <c r="K7" s="18">
        <f t="shared" ref="K7:K16" si="0">SUM(C7:J7)</f>
        <v>0</v>
      </c>
    </row>
    <row r="8" spans="1:11" x14ac:dyDescent="0.2">
      <c r="A8" s="163" t="s">
        <v>478</v>
      </c>
      <c r="B8" s="317" t="s">
        <v>465</v>
      </c>
      <c r="C8" s="10"/>
      <c r="D8" s="10"/>
      <c r="E8" s="10"/>
      <c r="F8" s="10"/>
      <c r="G8" s="10"/>
      <c r="H8" s="10"/>
      <c r="I8" s="109"/>
      <c r="J8" s="110"/>
      <c r="K8" s="18">
        <f t="shared" si="0"/>
        <v>0</v>
      </c>
    </row>
    <row r="9" spans="1:11" x14ac:dyDescent="0.2">
      <c r="A9" s="163" t="s">
        <v>479</v>
      </c>
      <c r="B9" s="317" t="s">
        <v>466</v>
      </c>
      <c r="C9" s="10"/>
      <c r="D9" s="10"/>
      <c r="E9" s="10"/>
      <c r="F9" s="10"/>
      <c r="G9" s="10"/>
      <c r="H9" s="10"/>
      <c r="I9" s="109"/>
      <c r="J9" s="110"/>
      <c r="K9" s="18">
        <f t="shared" si="0"/>
        <v>0</v>
      </c>
    </row>
    <row r="10" spans="1:11" x14ac:dyDescent="0.2">
      <c r="A10" s="163" t="s">
        <v>480</v>
      </c>
      <c r="B10" s="317" t="s">
        <v>467</v>
      </c>
      <c r="C10" s="10"/>
      <c r="D10" s="10"/>
      <c r="E10" s="10"/>
      <c r="F10" s="10"/>
      <c r="G10" s="10"/>
      <c r="H10" s="10"/>
      <c r="I10" s="109"/>
      <c r="J10" s="110"/>
      <c r="K10" s="18">
        <f t="shared" si="0"/>
        <v>0</v>
      </c>
    </row>
    <row r="11" spans="1:11" x14ac:dyDescent="0.2">
      <c r="A11" s="163" t="s">
        <v>481</v>
      </c>
      <c r="B11" s="317" t="s">
        <v>468</v>
      </c>
      <c r="C11" s="10"/>
      <c r="D11" s="10"/>
      <c r="E11" s="10"/>
      <c r="F11" s="10"/>
      <c r="G11" s="10"/>
      <c r="H11" s="10"/>
      <c r="I11" s="109"/>
      <c r="J11" s="110"/>
      <c r="K11" s="18">
        <f t="shared" si="0"/>
        <v>0</v>
      </c>
    </row>
    <row r="12" spans="1:11" x14ac:dyDescent="0.2">
      <c r="A12" s="163" t="s">
        <v>475</v>
      </c>
      <c r="B12" s="317" t="s">
        <v>469</v>
      </c>
      <c r="C12" s="10"/>
      <c r="D12" s="10"/>
      <c r="E12" s="10"/>
      <c r="F12" s="10"/>
      <c r="G12" s="10"/>
      <c r="H12" s="10"/>
      <c r="I12" s="109"/>
      <c r="J12" s="110"/>
      <c r="K12" s="18">
        <f t="shared" si="0"/>
        <v>0</v>
      </c>
    </row>
    <row r="13" spans="1:11" x14ac:dyDescent="0.2">
      <c r="A13" s="163" t="s">
        <v>482</v>
      </c>
      <c r="B13" s="317" t="s">
        <v>470</v>
      </c>
      <c r="C13" s="10"/>
      <c r="D13" s="10"/>
      <c r="E13" s="10"/>
      <c r="F13" s="10"/>
      <c r="G13" s="10">
        <v>1</v>
      </c>
      <c r="H13" s="10">
        <v>0</v>
      </c>
      <c r="I13" s="109">
        <v>10</v>
      </c>
      <c r="J13" s="110">
        <v>7</v>
      </c>
      <c r="K13" s="18">
        <f t="shared" si="0"/>
        <v>18</v>
      </c>
    </row>
    <row r="14" spans="1:11" x14ac:dyDescent="0.2">
      <c r="A14" s="163" t="s">
        <v>483</v>
      </c>
      <c r="B14" s="317" t="s">
        <v>471</v>
      </c>
      <c r="C14" s="10"/>
      <c r="D14" s="10"/>
      <c r="E14" s="10"/>
      <c r="F14" s="10"/>
      <c r="G14" s="10"/>
      <c r="H14" s="10"/>
      <c r="I14" s="109"/>
      <c r="J14" s="110"/>
      <c r="K14" s="18">
        <f t="shared" si="0"/>
        <v>0</v>
      </c>
    </row>
    <row r="15" spans="1:11" x14ac:dyDescent="0.2">
      <c r="A15" s="163" t="s">
        <v>484</v>
      </c>
      <c r="B15" s="317" t="s">
        <v>472</v>
      </c>
      <c r="C15" s="10"/>
      <c r="D15" s="10"/>
      <c r="E15" s="10"/>
      <c r="F15" s="10"/>
      <c r="G15" s="10"/>
      <c r="H15" s="10"/>
      <c r="I15" s="109"/>
      <c r="J15" s="110"/>
      <c r="K15" s="18">
        <f t="shared" si="0"/>
        <v>0</v>
      </c>
    </row>
    <row r="16" spans="1:11" x14ac:dyDescent="0.2">
      <c r="A16" s="163" t="s">
        <v>474</v>
      </c>
      <c r="B16" s="317" t="s">
        <v>473</v>
      </c>
      <c r="C16" s="10"/>
      <c r="D16" s="10"/>
      <c r="E16" s="10"/>
      <c r="F16" s="10"/>
      <c r="G16" s="10"/>
      <c r="H16" s="10"/>
      <c r="I16" s="109"/>
      <c r="J16" s="110"/>
      <c r="K16" s="18">
        <f t="shared" si="0"/>
        <v>0</v>
      </c>
    </row>
    <row r="17" spans="1:11" x14ac:dyDescent="0.2">
      <c r="A17" s="318" t="s">
        <v>92</v>
      </c>
      <c r="B17" s="319" t="s">
        <v>93</v>
      </c>
      <c r="C17" s="13">
        <f>SUM(C6:C16)</f>
        <v>0</v>
      </c>
      <c r="D17" s="13">
        <f t="shared" ref="D17:J17" si="1">SUM(D6:D16)</f>
        <v>0</v>
      </c>
      <c r="E17" s="13">
        <f t="shared" si="1"/>
        <v>0</v>
      </c>
      <c r="F17" s="13">
        <f t="shared" si="1"/>
        <v>0</v>
      </c>
      <c r="G17" s="13">
        <f t="shared" si="1"/>
        <v>1</v>
      </c>
      <c r="H17" s="13">
        <f t="shared" si="1"/>
        <v>0</v>
      </c>
      <c r="I17" s="13">
        <f t="shared" si="1"/>
        <v>10</v>
      </c>
      <c r="J17" s="13">
        <f t="shared" si="1"/>
        <v>7</v>
      </c>
      <c r="K17" s="154">
        <f>SUM(K6:K16)</f>
        <v>18</v>
      </c>
    </row>
    <row r="18" spans="1:11" s="6" customFormat="1" x14ac:dyDescent="0.2">
      <c r="A18" s="166" t="s">
        <v>552</v>
      </c>
      <c r="B18" s="320"/>
      <c r="C18" s="562"/>
      <c r="D18" s="563"/>
      <c r="E18" s="563"/>
      <c r="F18" s="563"/>
      <c r="G18" s="563"/>
      <c r="H18" s="563"/>
      <c r="I18" s="563"/>
      <c r="J18" s="563"/>
      <c r="K18" s="564"/>
    </row>
    <row r="19" spans="1:11" s="2" customFormat="1" x14ac:dyDescent="0.2">
      <c r="A19" s="315" t="s">
        <v>462</v>
      </c>
      <c r="B19" s="316" t="s">
        <v>461</v>
      </c>
      <c r="C19" s="559"/>
      <c r="D19" s="560"/>
      <c r="E19" s="560"/>
      <c r="F19" s="560"/>
      <c r="G19" s="560"/>
      <c r="H19" s="560"/>
      <c r="I19" s="560"/>
      <c r="J19" s="560"/>
      <c r="K19" s="561"/>
    </row>
    <row r="20" spans="1:11" x14ac:dyDescent="0.2">
      <c r="A20" s="163" t="s">
        <v>476</v>
      </c>
      <c r="B20" s="317" t="s">
        <v>463</v>
      </c>
      <c r="C20" s="10"/>
      <c r="D20" s="10"/>
      <c r="E20" s="10"/>
      <c r="F20" s="10"/>
      <c r="G20" s="10"/>
      <c r="H20" s="10"/>
      <c r="I20" s="109"/>
      <c r="J20" s="110"/>
      <c r="K20" s="18">
        <f>SUM(C20:J20)</f>
        <v>0</v>
      </c>
    </row>
    <row r="21" spans="1:11" x14ac:dyDescent="0.2">
      <c r="A21" s="163" t="s">
        <v>477</v>
      </c>
      <c r="B21" s="317" t="s">
        <v>464</v>
      </c>
      <c r="C21" s="10"/>
      <c r="D21" s="10"/>
      <c r="E21" s="10"/>
      <c r="F21" s="10"/>
      <c r="G21" s="10"/>
      <c r="H21" s="10"/>
      <c r="I21" s="109"/>
      <c r="J21" s="110"/>
      <c r="K21" s="18">
        <f t="shared" ref="K21:K30" si="2">SUM(C21:J21)</f>
        <v>0</v>
      </c>
    </row>
    <row r="22" spans="1:11" x14ac:dyDescent="0.2">
      <c r="A22" s="163" t="s">
        <v>478</v>
      </c>
      <c r="B22" s="317" t="s">
        <v>465</v>
      </c>
      <c r="C22" s="10"/>
      <c r="D22" s="10"/>
      <c r="E22" s="10"/>
      <c r="F22" s="10"/>
      <c r="G22" s="10"/>
      <c r="H22" s="10"/>
      <c r="I22" s="109"/>
      <c r="J22" s="110"/>
      <c r="K22" s="18">
        <f t="shared" si="2"/>
        <v>0</v>
      </c>
    </row>
    <row r="23" spans="1:11" x14ac:dyDescent="0.2">
      <c r="A23" s="163" t="s">
        <v>479</v>
      </c>
      <c r="B23" s="317" t="s">
        <v>466</v>
      </c>
      <c r="C23" s="10"/>
      <c r="D23" s="10"/>
      <c r="E23" s="10"/>
      <c r="F23" s="10"/>
      <c r="G23" s="10">
        <v>5</v>
      </c>
      <c r="H23" s="10">
        <v>0</v>
      </c>
      <c r="I23" s="109">
        <v>3</v>
      </c>
      <c r="J23" s="110">
        <v>2</v>
      </c>
      <c r="K23" s="18">
        <f t="shared" si="2"/>
        <v>10</v>
      </c>
    </row>
    <row r="24" spans="1:11" x14ac:dyDescent="0.2">
      <c r="A24" s="163" t="s">
        <v>480</v>
      </c>
      <c r="B24" s="317" t="s">
        <v>467</v>
      </c>
      <c r="C24" s="10"/>
      <c r="D24" s="10"/>
      <c r="E24" s="10"/>
      <c r="F24" s="10"/>
      <c r="G24" s="10">
        <v>13</v>
      </c>
      <c r="H24" s="10">
        <v>0</v>
      </c>
      <c r="I24" s="109">
        <v>19</v>
      </c>
      <c r="J24" s="110">
        <v>15</v>
      </c>
      <c r="K24" s="18">
        <f t="shared" si="2"/>
        <v>47</v>
      </c>
    </row>
    <row r="25" spans="1:11" x14ac:dyDescent="0.2">
      <c r="A25" s="163" t="s">
        <v>481</v>
      </c>
      <c r="B25" s="317" t="s">
        <v>468</v>
      </c>
      <c r="C25" s="10"/>
      <c r="D25" s="10"/>
      <c r="E25" s="10"/>
      <c r="F25" s="10"/>
      <c r="G25" s="10"/>
      <c r="H25" s="10"/>
      <c r="I25" s="109"/>
      <c r="J25" s="110"/>
      <c r="K25" s="18">
        <f t="shared" si="2"/>
        <v>0</v>
      </c>
    </row>
    <row r="26" spans="1:11" x14ac:dyDescent="0.2">
      <c r="A26" s="163" t="s">
        <v>475</v>
      </c>
      <c r="B26" s="317" t="s">
        <v>469</v>
      </c>
      <c r="C26" s="10"/>
      <c r="D26" s="10"/>
      <c r="E26" s="10"/>
      <c r="F26" s="10"/>
      <c r="G26" s="10"/>
      <c r="H26" s="10"/>
      <c r="I26" s="109"/>
      <c r="J26" s="110"/>
      <c r="K26" s="18">
        <f t="shared" si="2"/>
        <v>0</v>
      </c>
    </row>
    <row r="27" spans="1:11" x14ac:dyDescent="0.2">
      <c r="A27" s="163" t="s">
        <v>482</v>
      </c>
      <c r="B27" s="317" t="s">
        <v>470</v>
      </c>
      <c r="C27" s="10"/>
      <c r="D27" s="10"/>
      <c r="E27" s="10"/>
      <c r="F27" s="10"/>
      <c r="G27" s="10"/>
      <c r="H27" s="10"/>
      <c r="I27" s="109"/>
      <c r="J27" s="110"/>
      <c r="K27" s="18">
        <f t="shared" si="2"/>
        <v>0</v>
      </c>
    </row>
    <row r="28" spans="1:11" x14ac:dyDescent="0.2">
      <c r="A28" s="163" t="s">
        <v>483</v>
      </c>
      <c r="B28" s="317" t="s">
        <v>471</v>
      </c>
      <c r="C28" s="10"/>
      <c r="D28" s="10"/>
      <c r="E28" s="10"/>
      <c r="F28" s="10"/>
      <c r="G28" s="10"/>
      <c r="H28" s="10"/>
      <c r="I28" s="109"/>
      <c r="J28" s="110"/>
      <c r="K28" s="18">
        <f t="shared" si="2"/>
        <v>0</v>
      </c>
    </row>
    <row r="29" spans="1:11" x14ac:dyDescent="0.2">
      <c r="A29" s="163" t="s">
        <v>484</v>
      </c>
      <c r="B29" s="317" t="s">
        <v>472</v>
      </c>
      <c r="C29" s="22"/>
      <c r="D29" s="22"/>
      <c r="E29" s="22"/>
      <c r="F29" s="22"/>
      <c r="G29" s="22"/>
      <c r="H29" s="22"/>
      <c r="I29" s="111"/>
      <c r="J29" s="112"/>
      <c r="K29" s="23">
        <f t="shared" si="2"/>
        <v>0</v>
      </c>
    </row>
    <row r="30" spans="1:11" x14ac:dyDescent="0.2">
      <c r="A30" s="163" t="s">
        <v>474</v>
      </c>
      <c r="B30" s="317" t="s">
        <v>473</v>
      </c>
      <c r="C30" s="22"/>
      <c r="D30" s="22"/>
      <c r="E30" s="22"/>
      <c r="F30" s="22"/>
      <c r="G30" s="22"/>
      <c r="H30" s="22"/>
      <c r="I30" s="111"/>
      <c r="J30" s="112"/>
      <c r="K30" s="23">
        <f t="shared" si="2"/>
        <v>0</v>
      </c>
    </row>
    <row r="31" spans="1:11" x14ac:dyDescent="0.2">
      <c r="A31" s="321" t="s">
        <v>92</v>
      </c>
      <c r="B31" s="322" t="s">
        <v>93</v>
      </c>
      <c r="C31" s="13">
        <f>SUM(C20:C30)</f>
        <v>0</v>
      </c>
      <c r="D31" s="13">
        <f t="shared" ref="D31:J31" si="3">SUM(D20:D30)</f>
        <v>0</v>
      </c>
      <c r="E31" s="13">
        <f t="shared" si="3"/>
        <v>0</v>
      </c>
      <c r="F31" s="13">
        <f t="shared" si="3"/>
        <v>0</v>
      </c>
      <c r="G31" s="13">
        <f t="shared" si="3"/>
        <v>18</v>
      </c>
      <c r="H31" s="13">
        <f t="shared" si="3"/>
        <v>0</v>
      </c>
      <c r="I31" s="13">
        <f t="shared" si="3"/>
        <v>22</v>
      </c>
      <c r="J31" s="13">
        <f t="shared" si="3"/>
        <v>17</v>
      </c>
      <c r="K31" s="158">
        <f>SUM(K20:K30)</f>
        <v>57</v>
      </c>
    </row>
    <row r="32" spans="1:11" x14ac:dyDescent="0.2">
      <c r="A32" s="166" t="s">
        <v>553</v>
      </c>
      <c r="B32" s="320"/>
      <c r="C32" s="562"/>
      <c r="D32" s="563"/>
      <c r="E32" s="563"/>
      <c r="F32" s="563"/>
      <c r="G32" s="563"/>
      <c r="H32" s="563"/>
      <c r="I32" s="563"/>
      <c r="J32" s="563"/>
      <c r="K32" s="564"/>
    </row>
    <row r="33" spans="1:11" x14ac:dyDescent="0.2">
      <c r="A33" s="315" t="s">
        <v>462</v>
      </c>
      <c r="B33" s="316" t="s">
        <v>461</v>
      </c>
      <c r="C33" s="559"/>
      <c r="D33" s="560"/>
      <c r="E33" s="560"/>
      <c r="F33" s="560"/>
      <c r="G33" s="560"/>
      <c r="H33" s="560"/>
      <c r="I33" s="560"/>
      <c r="J33" s="560"/>
      <c r="K33" s="561"/>
    </row>
    <row r="34" spans="1:11" x14ac:dyDescent="0.2">
      <c r="A34" s="163" t="s">
        <v>476</v>
      </c>
      <c r="B34" s="317" t="s">
        <v>463</v>
      </c>
      <c r="C34" s="10"/>
      <c r="D34" s="10"/>
      <c r="E34" s="10"/>
      <c r="F34" s="10"/>
      <c r="G34" s="10"/>
      <c r="H34" s="10"/>
      <c r="I34" s="109"/>
      <c r="J34" s="110"/>
      <c r="K34" s="18">
        <f>SUM(C34:J34)</f>
        <v>0</v>
      </c>
    </row>
    <row r="35" spans="1:11" x14ac:dyDescent="0.2">
      <c r="A35" s="163" t="s">
        <v>477</v>
      </c>
      <c r="B35" s="317" t="s">
        <v>464</v>
      </c>
      <c r="C35" s="10"/>
      <c r="D35" s="10"/>
      <c r="E35" s="10"/>
      <c r="F35" s="10"/>
      <c r="G35" s="10"/>
      <c r="H35" s="10"/>
      <c r="I35" s="109"/>
      <c r="J35" s="110"/>
      <c r="K35" s="18">
        <f t="shared" ref="K35:K44" si="4">SUM(C35:J35)</f>
        <v>0</v>
      </c>
    </row>
    <row r="36" spans="1:11" x14ac:dyDescent="0.2">
      <c r="A36" s="163" t="s">
        <v>478</v>
      </c>
      <c r="B36" s="317" t="s">
        <v>465</v>
      </c>
      <c r="C36" s="10"/>
      <c r="D36" s="10"/>
      <c r="E36" s="10"/>
      <c r="F36" s="10"/>
      <c r="G36" s="10"/>
      <c r="H36" s="10"/>
      <c r="I36" s="109">
        <v>5</v>
      </c>
      <c r="J36" s="110">
        <v>0</v>
      </c>
      <c r="K36" s="18">
        <f t="shared" si="4"/>
        <v>5</v>
      </c>
    </row>
    <row r="37" spans="1:11" x14ac:dyDescent="0.2">
      <c r="A37" s="163" t="s">
        <v>479</v>
      </c>
      <c r="B37" s="317" t="s">
        <v>466</v>
      </c>
      <c r="C37" s="10"/>
      <c r="D37" s="10"/>
      <c r="E37" s="10"/>
      <c r="F37" s="10"/>
      <c r="G37" s="10">
        <v>5</v>
      </c>
      <c r="H37" s="10">
        <v>0</v>
      </c>
      <c r="I37" s="109"/>
      <c r="J37" s="110"/>
      <c r="K37" s="18">
        <f t="shared" si="4"/>
        <v>5</v>
      </c>
    </row>
    <row r="38" spans="1:11" x14ac:dyDescent="0.2">
      <c r="A38" s="163" t="s">
        <v>480</v>
      </c>
      <c r="B38" s="317" t="s">
        <v>467</v>
      </c>
      <c r="C38" s="10"/>
      <c r="D38" s="10"/>
      <c r="E38" s="10"/>
      <c r="F38" s="10"/>
      <c r="G38" s="10"/>
      <c r="H38" s="10"/>
      <c r="I38" s="109"/>
      <c r="J38" s="110"/>
      <c r="K38" s="18">
        <f t="shared" si="4"/>
        <v>0</v>
      </c>
    </row>
    <row r="39" spans="1:11" x14ac:dyDescent="0.2">
      <c r="A39" s="163" t="s">
        <v>481</v>
      </c>
      <c r="B39" s="317" t="s">
        <v>468</v>
      </c>
      <c r="C39" s="10"/>
      <c r="D39" s="10"/>
      <c r="E39" s="10"/>
      <c r="F39" s="10"/>
      <c r="G39" s="10"/>
      <c r="H39" s="10"/>
      <c r="I39" s="109"/>
      <c r="J39" s="110"/>
      <c r="K39" s="18">
        <f t="shared" si="4"/>
        <v>0</v>
      </c>
    </row>
    <row r="40" spans="1:11" x14ac:dyDescent="0.2">
      <c r="A40" s="163" t="s">
        <v>475</v>
      </c>
      <c r="B40" s="317" t="s">
        <v>469</v>
      </c>
      <c r="C40" s="10"/>
      <c r="D40" s="10"/>
      <c r="E40" s="10"/>
      <c r="F40" s="10"/>
      <c r="G40" s="10"/>
      <c r="H40" s="10"/>
      <c r="I40" s="109"/>
      <c r="J40" s="110"/>
      <c r="K40" s="18">
        <f t="shared" si="4"/>
        <v>0</v>
      </c>
    </row>
    <row r="41" spans="1:11" x14ac:dyDescent="0.2">
      <c r="A41" s="163" t="s">
        <v>482</v>
      </c>
      <c r="B41" s="317" t="s">
        <v>470</v>
      </c>
      <c r="C41" s="10"/>
      <c r="D41" s="10"/>
      <c r="E41" s="10"/>
      <c r="F41" s="10"/>
      <c r="G41" s="10"/>
      <c r="H41" s="10"/>
      <c r="I41" s="109"/>
      <c r="J41" s="110"/>
      <c r="K41" s="18">
        <f t="shared" si="4"/>
        <v>0</v>
      </c>
    </row>
    <row r="42" spans="1:11" x14ac:dyDescent="0.2">
      <c r="A42" s="163" t="s">
        <v>483</v>
      </c>
      <c r="B42" s="317" t="s">
        <v>471</v>
      </c>
      <c r="C42" s="10"/>
      <c r="D42" s="10"/>
      <c r="E42" s="10"/>
      <c r="F42" s="10"/>
      <c r="G42" s="10"/>
      <c r="H42" s="10"/>
      <c r="I42" s="109"/>
      <c r="J42" s="110"/>
      <c r="K42" s="18">
        <f t="shared" si="4"/>
        <v>0</v>
      </c>
    </row>
    <row r="43" spans="1:11" x14ac:dyDescent="0.2">
      <c r="A43" s="163" t="s">
        <v>484</v>
      </c>
      <c r="B43" s="317" t="s">
        <v>472</v>
      </c>
      <c r="C43" s="22"/>
      <c r="D43" s="22"/>
      <c r="E43" s="22"/>
      <c r="F43" s="22"/>
      <c r="G43" s="22"/>
      <c r="H43" s="22"/>
      <c r="I43" s="111"/>
      <c r="J43" s="112"/>
      <c r="K43" s="23">
        <f t="shared" si="4"/>
        <v>0</v>
      </c>
    </row>
    <row r="44" spans="1:11" x14ac:dyDescent="0.2">
      <c r="A44" s="163" t="s">
        <v>474</v>
      </c>
      <c r="B44" s="317" t="s">
        <v>473</v>
      </c>
      <c r="C44" s="22"/>
      <c r="D44" s="22"/>
      <c r="E44" s="22"/>
      <c r="F44" s="22"/>
      <c r="G44" s="22"/>
      <c r="H44" s="22"/>
      <c r="I44" s="111"/>
      <c r="J44" s="112"/>
      <c r="K44" s="23">
        <f t="shared" si="4"/>
        <v>0</v>
      </c>
    </row>
    <row r="45" spans="1:11" x14ac:dyDescent="0.2">
      <c r="A45" s="321" t="s">
        <v>92</v>
      </c>
      <c r="B45" s="322" t="s">
        <v>93</v>
      </c>
      <c r="C45" s="13">
        <f>SUM(C34:C44)</f>
        <v>0</v>
      </c>
      <c r="D45" s="13">
        <f t="shared" ref="D45:J45" si="5">SUM(D34:D44)</f>
        <v>0</v>
      </c>
      <c r="E45" s="13">
        <f t="shared" si="5"/>
        <v>0</v>
      </c>
      <c r="F45" s="13">
        <f t="shared" si="5"/>
        <v>0</v>
      </c>
      <c r="G45" s="13">
        <f t="shared" si="5"/>
        <v>5</v>
      </c>
      <c r="H45" s="13">
        <f t="shared" si="5"/>
        <v>0</v>
      </c>
      <c r="I45" s="13">
        <f t="shared" si="5"/>
        <v>5</v>
      </c>
      <c r="J45" s="13">
        <f t="shared" si="5"/>
        <v>0</v>
      </c>
      <c r="K45" s="158">
        <f>SUM(K34:K44)</f>
        <v>10</v>
      </c>
    </row>
    <row r="46" spans="1:11" x14ac:dyDescent="0.2">
      <c r="A46" s="166" t="s">
        <v>554</v>
      </c>
      <c r="B46" s="320"/>
      <c r="C46" s="562"/>
      <c r="D46" s="563"/>
      <c r="E46" s="563"/>
      <c r="F46" s="563"/>
      <c r="G46" s="563"/>
      <c r="H46" s="563"/>
      <c r="I46" s="563"/>
      <c r="J46" s="563"/>
      <c r="K46" s="564"/>
    </row>
    <row r="47" spans="1:11" x14ac:dyDescent="0.2">
      <c r="A47" s="315" t="s">
        <v>462</v>
      </c>
      <c r="B47" s="316" t="s">
        <v>461</v>
      </c>
      <c r="C47" s="559"/>
      <c r="D47" s="560"/>
      <c r="E47" s="560"/>
      <c r="F47" s="560"/>
      <c r="G47" s="560"/>
      <c r="H47" s="560"/>
      <c r="I47" s="560"/>
      <c r="J47" s="560"/>
      <c r="K47" s="561"/>
    </row>
    <row r="48" spans="1:11" x14ac:dyDescent="0.2">
      <c r="A48" s="163" t="s">
        <v>476</v>
      </c>
      <c r="B48" s="317" t="s">
        <v>463</v>
      </c>
      <c r="C48" s="10"/>
      <c r="D48" s="10"/>
      <c r="E48" s="10"/>
      <c r="F48" s="10"/>
      <c r="G48" s="10"/>
      <c r="H48" s="10"/>
      <c r="I48" s="109"/>
      <c r="J48" s="110"/>
      <c r="K48" s="18">
        <f>SUM(C48:J48)</f>
        <v>0</v>
      </c>
    </row>
    <row r="49" spans="1:11" x14ac:dyDescent="0.2">
      <c r="A49" s="163" t="s">
        <v>477</v>
      </c>
      <c r="B49" s="317" t="s">
        <v>464</v>
      </c>
      <c r="C49" s="10"/>
      <c r="D49" s="10"/>
      <c r="E49" s="10"/>
      <c r="F49" s="10"/>
      <c r="G49" s="10"/>
      <c r="H49" s="10"/>
      <c r="I49" s="109"/>
      <c r="J49" s="110"/>
      <c r="K49" s="18">
        <f t="shared" ref="K49:K58" si="6">SUM(C49:J49)</f>
        <v>0</v>
      </c>
    </row>
    <row r="50" spans="1:11" x14ac:dyDescent="0.2">
      <c r="A50" s="163" t="s">
        <v>478</v>
      </c>
      <c r="B50" s="317" t="s">
        <v>465</v>
      </c>
      <c r="C50" s="10"/>
      <c r="D50" s="10"/>
      <c r="E50" s="10"/>
      <c r="F50" s="10"/>
      <c r="G50" s="10"/>
      <c r="H50" s="10"/>
      <c r="I50" s="109"/>
      <c r="J50" s="110"/>
      <c r="K50" s="18">
        <f t="shared" si="6"/>
        <v>0</v>
      </c>
    </row>
    <row r="51" spans="1:11" x14ac:dyDescent="0.2">
      <c r="A51" s="163" t="s">
        <v>479</v>
      </c>
      <c r="B51" s="317" t="s">
        <v>466</v>
      </c>
      <c r="C51" s="10"/>
      <c r="D51" s="10"/>
      <c r="E51" s="10"/>
      <c r="F51" s="10"/>
      <c r="G51" s="10"/>
      <c r="H51" s="10"/>
      <c r="I51" s="109"/>
      <c r="J51" s="110"/>
      <c r="K51" s="18">
        <f t="shared" si="6"/>
        <v>0</v>
      </c>
    </row>
    <row r="52" spans="1:11" x14ac:dyDescent="0.2">
      <c r="A52" s="163" t="s">
        <v>480</v>
      </c>
      <c r="B52" s="317" t="s">
        <v>467</v>
      </c>
      <c r="C52" s="10"/>
      <c r="D52" s="10"/>
      <c r="E52" s="10"/>
      <c r="F52" s="10"/>
      <c r="G52" s="10"/>
      <c r="H52" s="10"/>
      <c r="I52" s="109"/>
      <c r="J52" s="110"/>
      <c r="K52" s="18">
        <f t="shared" si="6"/>
        <v>0</v>
      </c>
    </row>
    <row r="53" spans="1:11" x14ac:dyDescent="0.2">
      <c r="A53" s="163" t="s">
        <v>481</v>
      </c>
      <c r="B53" s="317" t="s">
        <v>468</v>
      </c>
      <c r="C53" s="10"/>
      <c r="D53" s="10"/>
      <c r="E53" s="10"/>
      <c r="F53" s="10"/>
      <c r="G53" s="10"/>
      <c r="H53" s="10"/>
      <c r="I53" s="109"/>
      <c r="J53" s="110"/>
      <c r="K53" s="18">
        <f t="shared" si="6"/>
        <v>0</v>
      </c>
    </row>
    <row r="54" spans="1:11" x14ac:dyDescent="0.2">
      <c r="A54" s="163" t="s">
        <v>475</v>
      </c>
      <c r="B54" s="317" t="s">
        <v>469</v>
      </c>
      <c r="C54" s="10">
        <v>1</v>
      </c>
      <c r="D54" s="10">
        <v>0</v>
      </c>
      <c r="E54" s="10"/>
      <c r="F54" s="10"/>
      <c r="G54" s="10">
        <v>13</v>
      </c>
      <c r="H54" s="10">
        <v>0</v>
      </c>
      <c r="I54" s="109"/>
      <c r="J54" s="110"/>
      <c r="K54" s="18">
        <f t="shared" si="6"/>
        <v>14</v>
      </c>
    </row>
    <row r="55" spans="1:11" x14ac:dyDescent="0.2">
      <c r="A55" s="163" t="s">
        <v>482</v>
      </c>
      <c r="B55" s="317" t="s">
        <v>470</v>
      </c>
      <c r="C55" s="10"/>
      <c r="D55" s="10"/>
      <c r="E55" s="10"/>
      <c r="F55" s="10"/>
      <c r="G55" s="10"/>
      <c r="H55" s="10"/>
      <c r="I55" s="109">
        <v>9</v>
      </c>
      <c r="J55" s="110">
        <v>5</v>
      </c>
      <c r="K55" s="18">
        <f t="shared" si="6"/>
        <v>14</v>
      </c>
    </row>
    <row r="56" spans="1:11" x14ac:dyDescent="0.2">
      <c r="A56" s="163" t="s">
        <v>483</v>
      </c>
      <c r="B56" s="317" t="s">
        <v>471</v>
      </c>
      <c r="C56" s="10"/>
      <c r="D56" s="10"/>
      <c r="E56" s="10"/>
      <c r="F56" s="10"/>
      <c r="G56" s="10"/>
      <c r="H56" s="10"/>
      <c r="I56" s="109"/>
      <c r="J56" s="110"/>
      <c r="K56" s="18">
        <f t="shared" si="6"/>
        <v>0</v>
      </c>
    </row>
    <row r="57" spans="1:11" x14ac:dyDescent="0.2">
      <c r="A57" s="163" t="s">
        <v>484</v>
      </c>
      <c r="B57" s="317" t="s">
        <v>472</v>
      </c>
      <c r="C57" s="22"/>
      <c r="D57" s="22"/>
      <c r="E57" s="22"/>
      <c r="F57" s="22"/>
      <c r="G57" s="22"/>
      <c r="H57" s="22"/>
      <c r="I57" s="111"/>
      <c r="J57" s="112"/>
      <c r="K57" s="23">
        <f t="shared" si="6"/>
        <v>0</v>
      </c>
    </row>
    <row r="58" spans="1:11" x14ac:dyDescent="0.2">
      <c r="A58" s="163" t="s">
        <v>474</v>
      </c>
      <c r="B58" s="317" t="s">
        <v>473</v>
      </c>
      <c r="C58" s="22"/>
      <c r="D58" s="22"/>
      <c r="E58" s="22"/>
      <c r="F58" s="22"/>
      <c r="G58" s="22"/>
      <c r="H58" s="22"/>
      <c r="I58" s="111"/>
      <c r="J58" s="112"/>
      <c r="K58" s="23">
        <f t="shared" si="6"/>
        <v>0</v>
      </c>
    </row>
    <row r="59" spans="1:11" x14ac:dyDescent="0.2">
      <c r="A59" s="321" t="s">
        <v>92</v>
      </c>
      <c r="B59" s="322" t="s">
        <v>93</v>
      </c>
      <c r="C59" s="13">
        <f>SUM(C48:C58)</f>
        <v>1</v>
      </c>
      <c r="D59" s="13">
        <f t="shared" ref="D59:J59" si="7">SUM(D48:D58)</f>
        <v>0</v>
      </c>
      <c r="E59" s="13">
        <f t="shared" si="7"/>
        <v>0</v>
      </c>
      <c r="F59" s="13">
        <f t="shared" si="7"/>
        <v>0</v>
      </c>
      <c r="G59" s="13">
        <f t="shared" si="7"/>
        <v>13</v>
      </c>
      <c r="H59" s="13">
        <f t="shared" si="7"/>
        <v>0</v>
      </c>
      <c r="I59" s="13">
        <f t="shared" si="7"/>
        <v>9</v>
      </c>
      <c r="J59" s="13">
        <f t="shared" si="7"/>
        <v>5</v>
      </c>
      <c r="K59" s="158">
        <f>SUM(K48:K58)</f>
        <v>28</v>
      </c>
    </row>
    <row r="60" spans="1:11" x14ac:dyDescent="0.2">
      <c r="A60" s="166" t="s">
        <v>600</v>
      </c>
      <c r="B60" s="320"/>
      <c r="C60" s="562"/>
      <c r="D60" s="563"/>
      <c r="E60" s="563"/>
      <c r="F60" s="563"/>
      <c r="G60" s="563"/>
      <c r="H60" s="563"/>
      <c r="I60" s="563"/>
      <c r="J60" s="563"/>
      <c r="K60" s="564"/>
    </row>
    <row r="61" spans="1:11" x14ac:dyDescent="0.2">
      <c r="A61" s="315" t="s">
        <v>462</v>
      </c>
      <c r="B61" s="316" t="s">
        <v>461</v>
      </c>
      <c r="C61" s="559"/>
      <c r="D61" s="560"/>
      <c r="E61" s="560"/>
      <c r="F61" s="560"/>
      <c r="G61" s="560"/>
      <c r="H61" s="560"/>
      <c r="I61" s="560"/>
      <c r="J61" s="560"/>
      <c r="K61" s="561"/>
    </row>
    <row r="62" spans="1:11" x14ac:dyDescent="0.2">
      <c r="A62" s="163" t="s">
        <v>476</v>
      </c>
      <c r="B62" s="317" t="s">
        <v>463</v>
      </c>
      <c r="C62" s="10"/>
      <c r="D62" s="10"/>
      <c r="E62" s="10"/>
      <c r="F62" s="10"/>
      <c r="G62" s="10"/>
      <c r="H62" s="10"/>
      <c r="I62" s="109"/>
      <c r="J62" s="110"/>
      <c r="K62" s="18">
        <f>SUM(C62:J62)</f>
        <v>0</v>
      </c>
    </row>
    <row r="63" spans="1:11" x14ac:dyDescent="0.2">
      <c r="A63" s="163" t="s">
        <v>477</v>
      </c>
      <c r="B63" s="317" t="s">
        <v>464</v>
      </c>
      <c r="C63" s="10"/>
      <c r="D63" s="10"/>
      <c r="E63" s="10"/>
      <c r="F63" s="10"/>
      <c r="G63" s="10"/>
      <c r="H63" s="10"/>
      <c r="I63" s="109"/>
      <c r="J63" s="110"/>
      <c r="K63" s="18">
        <f t="shared" ref="K63:K72" si="8">SUM(C63:J63)</f>
        <v>0</v>
      </c>
    </row>
    <row r="64" spans="1:11" x14ac:dyDescent="0.2">
      <c r="A64" s="163" t="s">
        <v>478</v>
      </c>
      <c r="B64" s="317" t="s">
        <v>465</v>
      </c>
      <c r="C64" s="10"/>
      <c r="D64" s="10"/>
      <c r="E64" s="10"/>
      <c r="F64" s="10"/>
      <c r="G64" s="10"/>
      <c r="H64" s="10"/>
      <c r="I64" s="109"/>
      <c r="J64" s="110"/>
      <c r="K64" s="18">
        <f t="shared" si="8"/>
        <v>0</v>
      </c>
    </row>
    <row r="65" spans="1:11" x14ac:dyDescent="0.2">
      <c r="A65" s="163" t="s">
        <v>479</v>
      </c>
      <c r="B65" s="317" t="s">
        <v>466</v>
      </c>
      <c r="C65" s="10"/>
      <c r="D65" s="10"/>
      <c r="E65" s="10"/>
      <c r="F65" s="10"/>
      <c r="G65" s="10"/>
      <c r="H65" s="10"/>
      <c r="I65" s="109"/>
      <c r="J65" s="110"/>
      <c r="K65" s="18">
        <f t="shared" si="8"/>
        <v>0</v>
      </c>
    </row>
    <row r="66" spans="1:11" x14ac:dyDescent="0.2">
      <c r="A66" s="163" t="s">
        <v>480</v>
      </c>
      <c r="B66" s="317" t="s">
        <v>467</v>
      </c>
      <c r="C66" s="10"/>
      <c r="D66" s="10"/>
      <c r="E66" s="10"/>
      <c r="F66" s="10"/>
      <c r="G66" s="10"/>
      <c r="H66" s="10"/>
      <c r="I66" s="109"/>
      <c r="J66" s="110"/>
      <c r="K66" s="18">
        <f t="shared" si="8"/>
        <v>0</v>
      </c>
    </row>
    <row r="67" spans="1:11" x14ac:dyDescent="0.2">
      <c r="A67" s="163" t="s">
        <v>481</v>
      </c>
      <c r="B67" s="317" t="s">
        <v>468</v>
      </c>
      <c r="C67" s="10"/>
      <c r="D67" s="10"/>
      <c r="E67" s="10"/>
      <c r="F67" s="10"/>
      <c r="G67" s="10"/>
      <c r="H67" s="10"/>
      <c r="I67" s="109"/>
      <c r="J67" s="110"/>
      <c r="K67" s="18">
        <f t="shared" si="8"/>
        <v>0</v>
      </c>
    </row>
    <row r="68" spans="1:11" x14ac:dyDescent="0.2">
      <c r="A68" s="163" t="s">
        <v>475</v>
      </c>
      <c r="B68" s="317" t="s">
        <v>469</v>
      </c>
      <c r="C68" s="10"/>
      <c r="D68" s="10"/>
      <c r="E68" s="10"/>
      <c r="F68" s="10"/>
      <c r="G68" s="10"/>
      <c r="H68" s="10"/>
      <c r="I68" s="109"/>
      <c r="J68" s="110"/>
      <c r="K68" s="18">
        <f t="shared" si="8"/>
        <v>0</v>
      </c>
    </row>
    <row r="69" spans="1:11" x14ac:dyDescent="0.2">
      <c r="A69" s="163" t="s">
        <v>482</v>
      </c>
      <c r="B69" s="317" t="s">
        <v>470</v>
      </c>
      <c r="C69" s="10"/>
      <c r="D69" s="10"/>
      <c r="E69" s="10"/>
      <c r="F69" s="10"/>
      <c r="G69" s="10"/>
      <c r="H69" s="10"/>
      <c r="I69" s="109">
        <v>11</v>
      </c>
      <c r="J69" s="110">
        <v>1</v>
      </c>
      <c r="K69" s="18">
        <f t="shared" si="8"/>
        <v>12</v>
      </c>
    </row>
    <row r="70" spans="1:11" x14ac:dyDescent="0.2">
      <c r="A70" s="163" t="s">
        <v>483</v>
      </c>
      <c r="B70" s="317" t="s">
        <v>471</v>
      </c>
      <c r="C70" s="10"/>
      <c r="D70" s="10"/>
      <c r="E70" s="10"/>
      <c r="F70" s="10"/>
      <c r="G70" s="10"/>
      <c r="H70" s="10"/>
      <c r="I70" s="109"/>
      <c r="J70" s="110"/>
      <c r="K70" s="18">
        <f t="shared" si="8"/>
        <v>0</v>
      </c>
    </row>
    <row r="71" spans="1:11" x14ac:dyDescent="0.2">
      <c r="A71" s="163" t="s">
        <v>484</v>
      </c>
      <c r="B71" s="317" t="s">
        <v>472</v>
      </c>
      <c r="C71" s="22"/>
      <c r="D71" s="22"/>
      <c r="E71" s="22"/>
      <c r="F71" s="22"/>
      <c r="G71" s="22"/>
      <c r="H71" s="22"/>
      <c r="I71" s="111"/>
      <c r="J71" s="112"/>
      <c r="K71" s="23">
        <f t="shared" si="8"/>
        <v>0</v>
      </c>
    </row>
    <row r="72" spans="1:11" x14ac:dyDescent="0.2">
      <c r="A72" s="163" t="s">
        <v>474</v>
      </c>
      <c r="B72" s="317" t="s">
        <v>473</v>
      </c>
      <c r="C72" s="22"/>
      <c r="D72" s="22"/>
      <c r="E72" s="22"/>
      <c r="F72" s="22"/>
      <c r="G72" s="22"/>
      <c r="H72" s="22"/>
      <c r="I72" s="111"/>
      <c r="J72" s="112"/>
      <c r="K72" s="23">
        <f t="shared" si="8"/>
        <v>0</v>
      </c>
    </row>
    <row r="73" spans="1:11" x14ac:dyDescent="0.2">
      <c r="A73" s="321" t="s">
        <v>92</v>
      </c>
      <c r="B73" s="322" t="s">
        <v>93</v>
      </c>
      <c r="C73" s="13">
        <f>SUM(C62:C72)</f>
        <v>0</v>
      </c>
      <c r="D73" s="13">
        <f t="shared" ref="D73:J73" si="9">SUM(D62:D72)</f>
        <v>0</v>
      </c>
      <c r="E73" s="13">
        <f t="shared" si="9"/>
        <v>0</v>
      </c>
      <c r="F73" s="13">
        <f t="shared" si="9"/>
        <v>0</v>
      </c>
      <c r="G73" s="13">
        <f t="shared" si="9"/>
        <v>0</v>
      </c>
      <c r="H73" s="13">
        <f t="shared" si="9"/>
        <v>0</v>
      </c>
      <c r="I73" s="13">
        <f t="shared" si="9"/>
        <v>11</v>
      </c>
      <c r="J73" s="13">
        <f t="shared" si="9"/>
        <v>1</v>
      </c>
      <c r="K73" s="158">
        <f>SUM(K62:K72)</f>
        <v>12</v>
      </c>
    </row>
    <row r="74" spans="1:11" x14ac:dyDescent="0.2">
      <c r="A74" s="166" t="s">
        <v>505</v>
      </c>
      <c r="B74" s="320"/>
      <c r="C74" s="562"/>
      <c r="D74" s="563"/>
      <c r="E74" s="563"/>
      <c r="F74" s="563"/>
      <c r="G74" s="563"/>
      <c r="H74" s="563"/>
      <c r="I74" s="563"/>
      <c r="J74" s="563"/>
      <c r="K74" s="564"/>
    </row>
    <row r="75" spans="1:11" x14ac:dyDescent="0.2">
      <c r="A75" s="315" t="s">
        <v>462</v>
      </c>
      <c r="B75" s="316" t="s">
        <v>461</v>
      </c>
      <c r="C75" s="559"/>
      <c r="D75" s="560"/>
      <c r="E75" s="560"/>
      <c r="F75" s="560"/>
      <c r="G75" s="560"/>
      <c r="H75" s="560"/>
      <c r="I75" s="560"/>
      <c r="J75" s="560"/>
      <c r="K75" s="561"/>
    </row>
    <row r="76" spans="1:11" x14ac:dyDescent="0.2">
      <c r="A76" s="163" t="s">
        <v>476</v>
      </c>
      <c r="B76" s="317" t="s">
        <v>463</v>
      </c>
      <c r="C76" s="143">
        <f t="shared" ref="C76:J80" si="10">SUM(C6,C20,C34,C48,C62)</f>
        <v>0</v>
      </c>
      <c r="D76" s="143">
        <f t="shared" si="10"/>
        <v>0</v>
      </c>
      <c r="E76" s="143">
        <f t="shared" si="10"/>
        <v>0</v>
      </c>
      <c r="F76" s="143">
        <f t="shared" si="10"/>
        <v>0</v>
      </c>
      <c r="G76" s="143">
        <f t="shared" si="10"/>
        <v>0</v>
      </c>
      <c r="H76" s="143">
        <f t="shared" si="10"/>
        <v>0</v>
      </c>
      <c r="I76" s="143">
        <f t="shared" si="10"/>
        <v>0</v>
      </c>
      <c r="J76" s="143">
        <f t="shared" si="10"/>
        <v>0</v>
      </c>
      <c r="K76" s="142">
        <f>SUM(C76:J76)</f>
        <v>0</v>
      </c>
    </row>
    <row r="77" spans="1:11" x14ac:dyDescent="0.2">
      <c r="A77" s="163" t="s">
        <v>477</v>
      </c>
      <c r="B77" s="317" t="s">
        <v>464</v>
      </c>
      <c r="C77" s="143">
        <f t="shared" si="10"/>
        <v>0</v>
      </c>
      <c r="D77" s="143">
        <f t="shared" si="10"/>
        <v>0</v>
      </c>
      <c r="E77" s="143">
        <f t="shared" si="10"/>
        <v>0</v>
      </c>
      <c r="F77" s="143">
        <f t="shared" si="10"/>
        <v>0</v>
      </c>
      <c r="G77" s="143">
        <f t="shared" si="10"/>
        <v>0</v>
      </c>
      <c r="H77" s="143">
        <f t="shared" si="10"/>
        <v>0</v>
      </c>
      <c r="I77" s="143">
        <f t="shared" si="10"/>
        <v>0</v>
      </c>
      <c r="J77" s="143">
        <f t="shared" si="10"/>
        <v>0</v>
      </c>
      <c r="K77" s="142">
        <f t="shared" ref="K77:K84" si="11">SUM(C77:J77)</f>
        <v>0</v>
      </c>
    </row>
    <row r="78" spans="1:11" x14ac:dyDescent="0.2">
      <c r="A78" s="163" t="s">
        <v>478</v>
      </c>
      <c r="B78" s="317" t="s">
        <v>465</v>
      </c>
      <c r="C78" s="143">
        <f t="shared" si="10"/>
        <v>0</v>
      </c>
      <c r="D78" s="143">
        <f t="shared" si="10"/>
        <v>0</v>
      </c>
      <c r="E78" s="143">
        <f t="shared" si="10"/>
        <v>0</v>
      </c>
      <c r="F78" s="143">
        <f t="shared" si="10"/>
        <v>0</v>
      </c>
      <c r="G78" s="143">
        <f t="shared" si="10"/>
        <v>0</v>
      </c>
      <c r="H78" s="143">
        <f t="shared" si="10"/>
        <v>0</v>
      </c>
      <c r="I78" s="143">
        <f t="shared" si="10"/>
        <v>5</v>
      </c>
      <c r="J78" s="143">
        <f t="shared" si="10"/>
        <v>0</v>
      </c>
      <c r="K78" s="142">
        <f t="shared" si="11"/>
        <v>5</v>
      </c>
    </row>
    <row r="79" spans="1:11" x14ac:dyDescent="0.2">
      <c r="A79" s="163" t="s">
        <v>479</v>
      </c>
      <c r="B79" s="317" t="s">
        <v>466</v>
      </c>
      <c r="C79" s="143">
        <f t="shared" si="10"/>
        <v>0</v>
      </c>
      <c r="D79" s="143">
        <f t="shared" si="10"/>
        <v>0</v>
      </c>
      <c r="E79" s="143">
        <f t="shared" si="10"/>
        <v>0</v>
      </c>
      <c r="F79" s="143">
        <f t="shared" si="10"/>
        <v>0</v>
      </c>
      <c r="G79" s="143">
        <f t="shared" si="10"/>
        <v>10</v>
      </c>
      <c r="H79" s="143">
        <f t="shared" si="10"/>
        <v>0</v>
      </c>
      <c r="I79" s="143">
        <f t="shared" si="10"/>
        <v>3</v>
      </c>
      <c r="J79" s="143">
        <f t="shared" si="10"/>
        <v>2</v>
      </c>
      <c r="K79" s="142">
        <f t="shared" si="11"/>
        <v>15</v>
      </c>
    </row>
    <row r="80" spans="1:11" x14ac:dyDescent="0.2">
      <c r="A80" s="163" t="s">
        <v>480</v>
      </c>
      <c r="B80" s="317" t="s">
        <v>467</v>
      </c>
      <c r="C80" s="143">
        <f t="shared" si="10"/>
        <v>0</v>
      </c>
      <c r="D80" s="143">
        <f t="shared" si="10"/>
        <v>0</v>
      </c>
      <c r="E80" s="143">
        <f t="shared" si="10"/>
        <v>0</v>
      </c>
      <c r="F80" s="143">
        <f t="shared" si="10"/>
        <v>0</v>
      </c>
      <c r="G80" s="143">
        <f t="shared" si="10"/>
        <v>13</v>
      </c>
      <c r="H80" s="143">
        <f t="shared" si="10"/>
        <v>0</v>
      </c>
      <c r="I80" s="143">
        <f t="shared" si="10"/>
        <v>19</v>
      </c>
      <c r="J80" s="143">
        <f t="shared" si="10"/>
        <v>15</v>
      </c>
      <c r="K80" s="142">
        <f t="shared" si="11"/>
        <v>47</v>
      </c>
    </row>
    <row r="81" spans="1:11" x14ac:dyDescent="0.2">
      <c r="A81" s="163" t="s">
        <v>481</v>
      </c>
      <c r="B81" s="317" t="s">
        <v>468</v>
      </c>
      <c r="C81" s="143">
        <f t="shared" ref="C81:J82" si="12">SUM(C11,C25,C39,C53,C67,)</f>
        <v>0</v>
      </c>
      <c r="D81" s="143">
        <f t="shared" si="12"/>
        <v>0</v>
      </c>
      <c r="E81" s="143">
        <f t="shared" si="12"/>
        <v>0</v>
      </c>
      <c r="F81" s="143">
        <f t="shared" si="12"/>
        <v>0</v>
      </c>
      <c r="G81" s="143">
        <f t="shared" si="12"/>
        <v>0</v>
      </c>
      <c r="H81" s="143">
        <f t="shared" si="12"/>
        <v>0</v>
      </c>
      <c r="I81" s="143">
        <f t="shared" si="12"/>
        <v>0</v>
      </c>
      <c r="J81" s="143">
        <f t="shared" si="12"/>
        <v>0</v>
      </c>
      <c r="K81" s="142">
        <f t="shared" si="11"/>
        <v>0</v>
      </c>
    </row>
    <row r="82" spans="1:11" x14ac:dyDescent="0.2">
      <c r="A82" s="163" t="s">
        <v>475</v>
      </c>
      <c r="B82" s="317" t="s">
        <v>469</v>
      </c>
      <c r="C82" s="143">
        <f t="shared" si="12"/>
        <v>1</v>
      </c>
      <c r="D82" s="143">
        <f t="shared" si="12"/>
        <v>0</v>
      </c>
      <c r="E82" s="143">
        <f t="shared" si="12"/>
        <v>0</v>
      </c>
      <c r="F82" s="143">
        <f t="shared" si="12"/>
        <v>0</v>
      </c>
      <c r="G82" s="143">
        <f t="shared" si="12"/>
        <v>13</v>
      </c>
      <c r="H82" s="143">
        <f t="shared" si="12"/>
        <v>0</v>
      </c>
      <c r="I82" s="143">
        <f t="shared" si="12"/>
        <v>0</v>
      </c>
      <c r="J82" s="143">
        <f t="shared" si="12"/>
        <v>0</v>
      </c>
      <c r="K82" s="142">
        <f t="shared" si="11"/>
        <v>14</v>
      </c>
    </row>
    <row r="83" spans="1:11" x14ac:dyDescent="0.2">
      <c r="A83" s="163" t="s">
        <v>482</v>
      </c>
      <c r="B83" s="317" t="s">
        <v>470</v>
      </c>
      <c r="C83" s="143">
        <f t="shared" ref="C83:J84" si="13">SUM(C13,C27,C41,C55,C69)</f>
        <v>0</v>
      </c>
      <c r="D83" s="143">
        <f t="shared" si="13"/>
        <v>0</v>
      </c>
      <c r="E83" s="143">
        <f t="shared" si="13"/>
        <v>0</v>
      </c>
      <c r="F83" s="143">
        <f t="shared" si="13"/>
        <v>0</v>
      </c>
      <c r="G83" s="143">
        <f t="shared" si="13"/>
        <v>1</v>
      </c>
      <c r="H83" s="143">
        <f t="shared" si="13"/>
        <v>0</v>
      </c>
      <c r="I83" s="143">
        <f t="shared" si="13"/>
        <v>30</v>
      </c>
      <c r="J83" s="143">
        <f t="shared" si="13"/>
        <v>13</v>
      </c>
      <c r="K83" s="142">
        <f t="shared" si="11"/>
        <v>44</v>
      </c>
    </row>
    <row r="84" spans="1:11" x14ac:dyDescent="0.2">
      <c r="A84" s="163" t="s">
        <v>483</v>
      </c>
      <c r="B84" s="317" t="s">
        <v>471</v>
      </c>
      <c r="C84" s="143">
        <f t="shared" si="13"/>
        <v>0</v>
      </c>
      <c r="D84" s="143">
        <f t="shared" si="13"/>
        <v>0</v>
      </c>
      <c r="E84" s="143">
        <f t="shared" si="13"/>
        <v>0</v>
      </c>
      <c r="F84" s="143">
        <f t="shared" si="13"/>
        <v>0</v>
      </c>
      <c r="G84" s="143">
        <f t="shared" si="13"/>
        <v>0</v>
      </c>
      <c r="H84" s="143">
        <f t="shared" si="13"/>
        <v>0</v>
      </c>
      <c r="I84" s="143">
        <f t="shared" si="13"/>
        <v>0</v>
      </c>
      <c r="J84" s="143">
        <f t="shared" si="13"/>
        <v>0</v>
      </c>
      <c r="K84" s="142">
        <f t="shared" si="11"/>
        <v>0</v>
      </c>
    </row>
    <row r="85" spans="1:11" x14ac:dyDescent="0.2">
      <c r="A85" s="163" t="s">
        <v>484</v>
      </c>
      <c r="B85" s="317" t="s">
        <v>472</v>
      </c>
      <c r="C85" s="143">
        <f t="shared" ref="C85:J85" si="14">SUM(C15,C29)</f>
        <v>0</v>
      </c>
      <c r="D85" s="143">
        <f t="shared" si="14"/>
        <v>0</v>
      </c>
      <c r="E85" s="143">
        <f t="shared" si="14"/>
        <v>0</v>
      </c>
      <c r="F85" s="143">
        <f t="shared" si="14"/>
        <v>0</v>
      </c>
      <c r="G85" s="143">
        <f t="shared" si="14"/>
        <v>0</v>
      </c>
      <c r="H85" s="143">
        <f t="shared" si="14"/>
        <v>0</v>
      </c>
      <c r="I85" s="143">
        <f t="shared" si="14"/>
        <v>0</v>
      </c>
      <c r="J85" s="143">
        <f t="shared" si="14"/>
        <v>0</v>
      </c>
      <c r="K85" s="142">
        <f t="shared" ref="K85:K86" si="15">SUM(C85:J85)</f>
        <v>0</v>
      </c>
    </row>
    <row r="86" spans="1:11" ht="13.5" thickBot="1" x14ac:dyDescent="0.25">
      <c r="A86" s="163" t="s">
        <v>474</v>
      </c>
      <c r="B86" s="317" t="s">
        <v>473</v>
      </c>
      <c r="C86" s="301">
        <f t="shared" ref="C86:J87" si="16">SUM(C16,C30,C44,C58,C72)</f>
        <v>0</v>
      </c>
      <c r="D86" s="301">
        <f t="shared" si="16"/>
        <v>0</v>
      </c>
      <c r="E86" s="301">
        <f t="shared" si="16"/>
        <v>0</v>
      </c>
      <c r="F86" s="301">
        <f t="shared" si="16"/>
        <v>0</v>
      </c>
      <c r="G86" s="301">
        <f t="shared" si="16"/>
        <v>0</v>
      </c>
      <c r="H86" s="301">
        <f t="shared" si="16"/>
        <v>0</v>
      </c>
      <c r="I86" s="301">
        <f t="shared" si="16"/>
        <v>0</v>
      </c>
      <c r="J86" s="301">
        <f t="shared" si="16"/>
        <v>0</v>
      </c>
      <c r="K86" s="276">
        <f t="shared" si="15"/>
        <v>0</v>
      </c>
    </row>
    <row r="87" spans="1:11" ht="13.5" thickBot="1" x14ac:dyDescent="0.25">
      <c r="A87" s="93" t="s">
        <v>559</v>
      </c>
      <c r="B87" s="153" t="s">
        <v>93</v>
      </c>
      <c r="C87" s="94">
        <f>SUM(C17,C31,C45,C59,C73)</f>
        <v>1</v>
      </c>
      <c r="D87" s="94">
        <f t="shared" si="16"/>
        <v>0</v>
      </c>
      <c r="E87" s="94">
        <f t="shared" si="16"/>
        <v>0</v>
      </c>
      <c r="F87" s="94">
        <f t="shared" si="16"/>
        <v>0</v>
      </c>
      <c r="G87" s="94">
        <f t="shared" si="16"/>
        <v>37</v>
      </c>
      <c r="H87" s="94">
        <f t="shared" si="16"/>
        <v>0</v>
      </c>
      <c r="I87" s="94">
        <f t="shared" si="16"/>
        <v>57</v>
      </c>
      <c r="J87" s="94">
        <f t="shared" si="16"/>
        <v>30</v>
      </c>
      <c r="K87" s="95">
        <f>SUM(K76:K86)</f>
        <v>125</v>
      </c>
    </row>
  </sheetData>
  <mergeCells count="17">
    <mergeCell ref="C47:K47"/>
    <mergeCell ref="C60:K60"/>
    <mergeCell ref="C61:K61"/>
    <mergeCell ref="C74:K74"/>
    <mergeCell ref="C75:K75"/>
    <mergeCell ref="A1:K1"/>
    <mergeCell ref="C2:D2"/>
    <mergeCell ref="E2:F2"/>
    <mergeCell ref="G2:H2"/>
    <mergeCell ref="I2:J2"/>
    <mergeCell ref="C33:K33"/>
    <mergeCell ref="C46:K46"/>
    <mergeCell ref="C4:K4"/>
    <mergeCell ref="C5:K5"/>
    <mergeCell ref="C18:K18"/>
    <mergeCell ref="C19:K19"/>
    <mergeCell ref="C32:K32"/>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activeCell="F15" sqref="F15"/>
    </sheetView>
  </sheetViews>
  <sheetFormatPr defaultRowHeight="15" x14ac:dyDescent="0.25"/>
  <cols>
    <col min="1" max="1" width="22.7109375" customWidth="1"/>
  </cols>
  <sheetData>
    <row r="1" spans="1:14" ht="30" customHeight="1" thickBot="1" x14ac:dyDescent="0.3">
      <c r="A1" s="572" t="s">
        <v>385</v>
      </c>
      <c r="B1" s="573"/>
      <c r="C1" s="573"/>
      <c r="D1" s="573"/>
      <c r="E1" s="573"/>
      <c r="F1" s="573"/>
      <c r="G1" s="573"/>
      <c r="H1" s="573"/>
      <c r="I1" s="573"/>
      <c r="J1" s="573"/>
      <c r="K1" s="573"/>
      <c r="L1" s="573"/>
      <c r="M1" s="573"/>
      <c r="N1" s="574"/>
    </row>
    <row r="2" spans="1:14" ht="15" customHeight="1" x14ac:dyDescent="0.25">
      <c r="A2" s="66" t="s">
        <v>505</v>
      </c>
      <c r="B2" s="576" t="s">
        <v>0</v>
      </c>
      <c r="C2" s="576"/>
      <c r="D2" s="576"/>
      <c r="E2" s="576" t="s">
        <v>2</v>
      </c>
      <c r="F2" s="576"/>
      <c r="G2" s="576"/>
      <c r="H2" s="576" t="s">
        <v>1</v>
      </c>
      <c r="I2" s="576"/>
      <c r="J2" s="576"/>
      <c r="K2" s="576" t="s">
        <v>97</v>
      </c>
      <c r="L2" s="576"/>
      <c r="M2" s="576"/>
      <c r="N2" s="577" t="s">
        <v>4</v>
      </c>
    </row>
    <row r="3" spans="1:14" ht="15" customHeight="1" x14ac:dyDescent="0.25">
      <c r="A3" s="14"/>
      <c r="B3" s="491" t="s">
        <v>5</v>
      </c>
      <c r="C3" s="491" t="s">
        <v>6</v>
      </c>
      <c r="D3" s="491" t="s">
        <v>4</v>
      </c>
      <c r="E3" s="491" t="s">
        <v>5</v>
      </c>
      <c r="F3" s="491" t="s">
        <v>6</v>
      </c>
      <c r="G3" s="491" t="s">
        <v>4</v>
      </c>
      <c r="H3" s="491" t="s">
        <v>5</v>
      </c>
      <c r="I3" s="491" t="s">
        <v>6</v>
      </c>
      <c r="J3" s="491" t="s">
        <v>4</v>
      </c>
      <c r="K3" s="491" t="s">
        <v>5</v>
      </c>
      <c r="L3" s="491" t="s">
        <v>6</v>
      </c>
      <c r="M3" s="491" t="s">
        <v>4</v>
      </c>
      <c r="N3" s="578"/>
    </row>
    <row r="4" spans="1:14" ht="15" customHeight="1" x14ac:dyDescent="0.25">
      <c r="A4" s="100" t="s">
        <v>508</v>
      </c>
      <c r="B4" s="261">
        <v>0.71</v>
      </c>
      <c r="C4" s="261">
        <v>0.72</v>
      </c>
      <c r="D4" s="261">
        <v>0.71</v>
      </c>
      <c r="E4" s="261">
        <v>0</v>
      </c>
      <c r="F4" s="261">
        <v>0</v>
      </c>
      <c r="G4" s="261">
        <v>0</v>
      </c>
      <c r="H4" s="261">
        <v>0.28999999999999998</v>
      </c>
      <c r="I4" s="261">
        <v>0.46</v>
      </c>
      <c r="J4" s="261">
        <v>0.38</v>
      </c>
      <c r="K4" s="261">
        <v>0</v>
      </c>
      <c r="L4" s="261">
        <v>0.11</v>
      </c>
      <c r="M4" s="261">
        <v>0.06</v>
      </c>
      <c r="N4" s="262">
        <v>0.61</v>
      </c>
    </row>
    <row r="5" spans="1:14" ht="27" customHeight="1" x14ac:dyDescent="0.25">
      <c r="A5" s="398" t="s">
        <v>552</v>
      </c>
      <c r="B5" s="261">
        <v>0.36</v>
      </c>
      <c r="C5" s="261">
        <v>0.5</v>
      </c>
      <c r="D5" s="261">
        <v>0.4</v>
      </c>
      <c r="E5" s="261">
        <v>0</v>
      </c>
      <c r="F5" s="261">
        <v>0</v>
      </c>
      <c r="G5" s="261">
        <v>0</v>
      </c>
      <c r="H5" s="261">
        <v>0.24</v>
      </c>
      <c r="I5" s="261">
        <v>0.53</v>
      </c>
      <c r="J5" s="261">
        <v>0.43</v>
      </c>
      <c r="K5" s="261">
        <v>0.23</v>
      </c>
      <c r="L5" s="261">
        <v>0.1</v>
      </c>
      <c r="M5" s="261">
        <v>0.14000000000000001</v>
      </c>
      <c r="N5" s="262">
        <v>0.41</v>
      </c>
    </row>
    <row r="6" spans="1:14" ht="27" customHeight="1" x14ac:dyDescent="0.25">
      <c r="A6" s="100" t="s">
        <v>553</v>
      </c>
      <c r="B6" s="261">
        <v>0.12</v>
      </c>
      <c r="C6" s="261">
        <v>0.26</v>
      </c>
      <c r="D6" s="261">
        <v>0.15</v>
      </c>
      <c r="E6" s="261">
        <v>0</v>
      </c>
      <c r="F6" s="261">
        <v>0</v>
      </c>
      <c r="G6" s="261">
        <v>0</v>
      </c>
      <c r="H6" s="261">
        <v>0.09</v>
      </c>
      <c r="I6" s="261">
        <v>0.1</v>
      </c>
      <c r="J6" s="261">
        <v>0.1</v>
      </c>
      <c r="K6" s="261">
        <v>0</v>
      </c>
      <c r="L6" s="261">
        <v>0.08</v>
      </c>
      <c r="M6" s="261">
        <v>0.05</v>
      </c>
      <c r="N6" s="262">
        <v>0.13</v>
      </c>
    </row>
    <row r="7" spans="1:14" ht="27" customHeight="1" x14ac:dyDescent="0.25">
      <c r="A7" s="100" t="s">
        <v>554</v>
      </c>
      <c r="B7" s="261">
        <v>0.56999999999999995</v>
      </c>
      <c r="C7" s="261">
        <v>0.69</v>
      </c>
      <c r="D7" s="261">
        <v>0.61</v>
      </c>
      <c r="E7" s="261">
        <v>0</v>
      </c>
      <c r="F7" s="261">
        <v>0</v>
      </c>
      <c r="G7" s="261">
        <v>0</v>
      </c>
      <c r="H7" s="261">
        <v>0.31</v>
      </c>
      <c r="I7" s="261">
        <v>0.26</v>
      </c>
      <c r="J7" s="261">
        <v>0.27</v>
      </c>
      <c r="K7" s="261">
        <v>0.25</v>
      </c>
      <c r="L7" s="261">
        <v>0.37</v>
      </c>
      <c r="M7" s="261">
        <v>0.34</v>
      </c>
      <c r="N7" s="262">
        <v>0.49</v>
      </c>
    </row>
    <row r="8" spans="1:14" ht="15" customHeight="1" x14ac:dyDescent="0.25">
      <c r="A8" s="100" t="s">
        <v>555</v>
      </c>
      <c r="B8" s="261">
        <v>0.34</v>
      </c>
      <c r="C8" s="261">
        <v>0.26</v>
      </c>
      <c r="D8" s="261">
        <v>0.31</v>
      </c>
      <c r="E8" s="261">
        <v>0.24</v>
      </c>
      <c r="F8" s="261">
        <v>0</v>
      </c>
      <c r="G8" s="261">
        <v>0.24</v>
      </c>
      <c r="H8" s="261">
        <v>0.21</v>
      </c>
      <c r="I8" s="261">
        <v>0.23</v>
      </c>
      <c r="J8" s="261">
        <v>0.22</v>
      </c>
      <c r="K8" s="261">
        <v>0</v>
      </c>
      <c r="L8" s="261">
        <v>0</v>
      </c>
      <c r="M8" s="261">
        <v>0</v>
      </c>
      <c r="N8" s="262">
        <v>0.28999999999999998</v>
      </c>
    </row>
    <row r="9" spans="1:14" ht="27" customHeight="1" x14ac:dyDescent="0.25">
      <c r="A9" s="100" t="s">
        <v>556</v>
      </c>
      <c r="B9" s="261">
        <v>0.57999999999999996</v>
      </c>
      <c r="C9" s="261">
        <v>0.64</v>
      </c>
      <c r="D9" s="261">
        <v>0.61</v>
      </c>
      <c r="E9" s="261">
        <v>0</v>
      </c>
      <c r="F9" s="261">
        <v>0</v>
      </c>
      <c r="G9" s="261">
        <v>0</v>
      </c>
      <c r="H9" s="261">
        <v>0.24</v>
      </c>
      <c r="I9" s="261">
        <v>0</v>
      </c>
      <c r="J9" s="261">
        <v>0.24</v>
      </c>
      <c r="K9" s="261">
        <v>0</v>
      </c>
      <c r="L9" s="261">
        <v>0</v>
      </c>
      <c r="M9" s="261">
        <v>0</v>
      </c>
      <c r="N9" s="262">
        <v>0.56000000000000005</v>
      </c>
    </row>
    <row r="10" spans="1:14" ht="15" customHeight="1" x14ac:dyDescent="0.25">
      <c r="A10" s="100" t="s">
        <v>600</v>
      </c>
      <c r="B10" s="261">
        <v>0</v>
      </c>
      <c r="C10" s="261">
        <v>0</v>
      </c>
      <c r="D10" s="261">
        <v>0</v>
      </c>
      <c r="E10" s="261">
        <v>0</v>
      </c>
      <c r="F10" s="261">
        <v>0</v>
      </c>
      <c r="G10" s="261">
        <v>0</v>
      </c>
      <c r="H10" s="261">
        <v>0</v>
      </c>
      <c r="I10" s="261">
        <v>0</v>
      </c>
      <c r="J10" s="261">
        <v>0</v>
      </c>
      <c r="K10" s="261">
        <v>0.13</v>
      </c>
      <c r="L10" s="261">
        <v>0</v>
      </c>
      <c r="M10" s="261">
        <v>0.11</v>
      </c>
      <c r="N10" s="262">
        <v>0.11</v>
      </c>
    </row>
    <row r="11" spans="1:14" ht="15.75" thickBot="1" x14ac:dyDescent="0.3">
      <c r="A11" s="256" t="s">
        <v>559</v>
      </c>
      <c r="B11" s="263">
        <v>0.48</v>
      </c>
      <c r="C11" s="263">
        <v>0.54</v>
      </c>
      <c r="D11" s="263">
        <v>0.5</v>
      </c>
      <c r="E11" s="263">
        <v>0.24</v>
      </c>
      <c r="F11" s="263">
        <v>0</v>
      </c>
      <c r="G11" s="263">
        <v>0.24</v>
      </c>
      <c r="H11" s="263">
        <v>0.23</v>
      </c>
      <c r="I11" s="263">
        <v>0.4</v>
      </c>
      <c r="J11" s="263">
        <v>0.32</v>
      </c>
      <c r="K11" s="263">
        <v>0.11</v>
      </c>
      <c r="L11" s="263">
        <v>0.18</v>
      </c>
      <c r="M11" s="263">
        <v>0.15</v>
      </c>
      <c r="N11" s="260">
        <v>0.43</v>
      </c>
    </row>
    <row r="12" spans="1:14" x14ac:dyDescent="0.25">
      <c r="A12" s="4" t="s">
        <v>561</v>
      </c>
      <c r="B12" s="156"/>
      <c r="C12" s="156"/>
      <c r="D12" s="156"/>
      <c r="E12" s="156"/>
      <c r="F12" s="156"/>
      <c r="G12" s="156"/>
      <c r="H12" s="156"/>
      <c r="I12" s="156"/>
      <c r="J12" s="156"/>
      <c r="K12" s="156"/>
      <c r="L12" s="156"/>
      <c r="M12" s="156"/>
      <c r="N12" s="156"/>
    </row>
    <row r="13" spans="1:14" x14ac:dyDescent="0.25">
      <c r="A13" s="579" t="s">
        <v>561</v>
      </c>
      <c r="B13" s="579"/>
      <c r="C13" s="579"/>
      <c r="D13" s="579"/>
      <c r="E13" s="579"/>
      <c r="F13" s="579"/>
      <c r="G13" s="579"/>
      <c r="H13" s="579"/>
      <c r="I13" s="579"/>
      <c r="J13" s="579"/>
      <c r="K13" s="579"/>
      <c r="L13" s="579"/>
      <c r="M13" s="579"/>
      <c r="N13" s="579"/>
    </row>
    <row r="14" spans="1:14" x14ac:dyDescent="0.25">
      <c r="A14" s="156"/>
      <c r="B14" s="156"/>
      <c r="C14" s="156"/>
      <c r="D14" s="156"/>
      <c r="E14" s="156"/>
      <c r="F14" s="156"/>
      <c r="G14" s="156"/>
      <c r="H14" s="156"/>
      <c r="I14" s="156"/>
      <c r="J14" s="156"/>
      <c r="K14" s="156"/>
      <c r="L14" s="156"/>
      <c r="M14" s="156"/>
      <c r="N14" s="156"/>
    </row>
    <row r="15" spans="1:14" x14ac:dyDescent="0.25">
      <c r="A15" s="155" t="s">
        <v>561</v>
      </c>
      <c r="B15" s="1"/>
      <c r="C15" s="1"/>
      <c r="D15" s="1"/>
      <c r="E15" s="1"/>
      <c r="F15" s="1"/>
      <c r="G15" s="1"/>
      <c r="H15" s="1"/>
      <c r="I15" s="1"/>
      <c r="J15" s="1"/>
      <c r="K15" s="1"/>
      <c r="L15" s="1"/>
      <c r="M15" s="1"/>
      <c r="N15" s="1"/>
    </row>
    <row r="16" spans="1:14" ht="30" customHeight="1" x14ac:dyDescent="0.25">
      <c r="A16" s="575" t="s">
        <v>561</v>
      </c>
      <c r="B16" s="575"/>
      <c r="C16" s="575"/>
      <c r="D16" s="575"/>
      <c r="E16" s="575"/>
      <c r="F16" s="575"/>
      <c r="G16" s="575"/>
      <c r="H16" s="575"/>
      <c r="I16" s="575"/>
      <c r="J16" s="575"/>
      <c r="K16" s="575"/>
      <c r="L16" s="575"/>
      <c r="M16" s="575"/>
      <c r="N16" s="575"/>
    </row>
    <row r="17" spans="1:1" x14ac:dyDescent="0.25">
      <c r="A17" t="s">
        <v>561</v>
      </c>
    </row>
  </sheetData>
  <mergeCells count="8">
    <mergeCell ref="A1:N1"/>
    <mergeCell ref="A16:N16"/>
    <mergeCell ref="B2:D2"/>
    <mergeCell ref="E2:G2"/>
    <mergeCell ref="H2:J2"/>
    <mergeCell ref="K2:M2"/>
    <mergeCell ref="N2:N3"/>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H2" sqref="H2"/>
    </sheetView>
  </sheetViews>
  <sheetFormatPr defaultColWidth="9.140625" defaultRowHeight="12.75" x14ac:dyDescent="0.2"/>
  <cols>
    <col min="1" max="1" width="54.85546875" style="2" customWidth="1"/>
    <col min="2" max="2" width="13.42578125" style="2" customWidth="1"/>
    <col min="3" max="3" width="22.42578125" style="2" customWidth="1"/>
    <col min="4" max="5" width="9.140625" style="2"/>
    <col min="6" max="6" width="11.42578125" style="2" bestFit="1" customWidth="1"/>
    <col min="7" max="7" width="9.140625" style="2"/>
    <col min="8" max="8" width="11.42578125" style="2" bestFit="1" customWidth="1"/>
    <col min="9" max="16384" width="9.140625" style="2"/>
  </cols>
  <sheetData>
    <row r="1" spans="1:3" ht="39.950000000000003" customHeight="1" x14ac:dyDescent="0.2">
      <c r="A1" s="580" t="s">
        <v>621</v>
      </c>
      <c r="B1" s="581"/>
      <c r="C1" s="582"/>
    </row>
    <row r="2" spans="1:3" ht="39.950000000000003" customHeight="1" x14ac:dyDescent="0.2">
      <c r="A2" s="14" t="s">
        <v>505</v>
      </c>
      <c r="B2" s="8"/>
      <c r="C2" s="39"/>
    </row>
    <row r="3" spans="1:3" ht="15" customHeight="1" x14ac:dyDescent="0.2">
      <c r="A3" s="15" t="s">
        <v>41</v>
      </c>
      <c r="B3" s="493" t="s">
        <v>42</v>
      </c>
      <c r="C3" s="188" t="s">
        <v>624</v>
      </c>
    </row>
    <row r="4" spans="1:3" ht="15" customHeight="1" x14ac:dyDescent="0.2">
      <c r="A4" s="149" t="s">
        <v>55</v>
      </c>
      <c r="B4" s="193">
        <v>351</v>
      </c>
      <c r="C4" s="216">
        <v>11146</v>
      </c>
    </row>
    <row r="5" spans="1:3" ht="30" customHeight="1" x14ac:dyDescent="0.2">
      <c r="A5" s="149" t="s">
        <v>56</v>
      </c>
      <c r="B5" s="193">
        <v>305</v>
      </c>
      <c r="C5" s="216">
        <v>9962</v>
      </c>
    </row>
    <row r="6" spans="1:3" ht="30" customHeight="1" x14ac:dyDescent="0.2">
      <c r="A6" s="149" t="s">
        <v>57</v>
      </c>
      <c r="B6" s="193">
        <v>244</v>
      </c>
      <c r="C6" s="216">
        <v>59929</v>
      </c>
    </row>
    <row r="7" spans="1:3" ht="15" customHeight="1" x14ac:dyDescent="0.2">
      <c r="A7" s="149" t="s">
        <v>58</v>
      </c>
      <c r="B7" s="193">
        <v>6</v>
      </c>
      <c r="C7" s="216">
        <v>7667</v>
      </c>
    </row>
    <row r="8" spans="1:3" ht="15" customHeight="1" x14ac:dyDescent="0.2">
      <c r="A8" s="149" t="s">
        <v>64</v>
      </c>
      <c r="B8" s="193">
        <v>21</v>
      </c>
      <c r="C8" s="216">
        <v>21783</v>
      </c>
    </row>
    <row r="9" spans="1:3" ht="15" customHeight="1" x14ac:dyDescent="0.2">
      <c r="A9" s="149" t="s">
        <v>59</v>
      </c>
      <c r="B9" s="193">
        <v>4102</v>
      </c>
      <c r="C9" s="216">
        <v>6443</v>
      </c>
    </row>
    <row r="10" spans="1:3" ht="15" customHeight="1" x14ac:dyDescent="0.2">
      <c r="A10" s="201" t="s">
        <v>65</v>
      </c>
      <c r="B10" s="42">
        <v>3479</v>
      </c>
      <c r="C10" s="217">
        <v>4976</v>
      </c>
    </row>
    <row r="11" spans="1:3" ht="15" customHeight="1" x14ac:dyDescent="0.2">
      <c r="A11" s="149" t="s">
        <v>60</v>
      </c>
      <c r="B11" s="193">
        <v>326</v>
      </c>
      <c r="C11" s="216">
        <v>18083</v>
      </c>
    </row>
    <row r="12" spans="1:3" ht="15" customHeight="1" x14ac:dyDescent="0.2">
      <c r="A12" s="149" t="s">
        <v>61</v>
      </c>
      <c r="B12" s="193">
        <v>122</v>
      </c>
      <c r="C12" s="216">
        <v>59236</v>
      </c>
    </row>
    <row r="13" spans="1:3" ht="15" customHeight="1" x14ac:dyDescent="0.2">
      <c r="A13" s="149" t="s">
        <v>62</v>
      </c>
      <c r="B13" s="193">
        <v>192</v>
      </c>
      <c r="C13" s="216">
        <v>86751</v>
      </c>
    </row>
    <row r="14" spans="1:3" ht="15" customHeight="1" x14ac:dyDescent="0.2">
      <c r="A14" s="149" t="s">
        <v>63</v>
      </c>
      <c r="B14" s="193"/>
      <c r="C14" s="216"/>
    </row>
    <row r="15" spans="1:3" ht="15" customHeight="1" thickBot="1" x14ac:dyDescent="0.25">
      <c r="A15" s="24" t="s">
        <v>4</v>
      </c>
      <c r="B15" s="25">
        <f>SUM(B4:B9,B11:B14)</f>
        <v>5669</v>
      </c>
      <c r="C15" s="232">
        <f>((C4*B4)+(C5*B5)+(C6*B6)+(C7*B7)+(C8*B8)+(C9*B9)+(C11*B11)+(C12*B12)+(C13*B13)+(C14*B14))/B15</f>
        <v>13809.138295995766</v>
      </c>
    </row>
    <row r="16" spans="1:3" ht="15" customHeight="1" x14ac:dyDescent="0.2">
      <c r="A16" s="1"/>
      <c r="B16" s="1"/>
      <c r="C16" s="1"/>
    </row>
    <row r="17" spans="1:3" ht="15" customHeight="1" x14ac:dyDescent="0.2">
      <c r="A17" s="121" t="s">
        <v>561</v>
      </c>
      <c r="B17" s="1"/>
      <c r="C17" s="1"/>
    </row>
    <row r="18" spans="1:3" ht="39" customHeight="1" x14ac:dyDescent="0.2">
      <c r="A18" s="583" t="s">
        <v>561</v>
      </c>
      <c r="B18" s="583"/>
      <c r="C18" s="583"/>
    </row>
    <row r="19" spans="1:3" ht="30" customHeight="1" x14ac:dyDescent="0.2">
      <c r="A19" s="583" t="s">
        <v>561</v>
      </c>
      <c r="B19" s="583"/>
      <c r="C19" s="583"/>
    </row>
    <row r="20" spans="1:3" ht="38.25" customHeight="1" x14ac:dyDescent="0.2">
      <c r="A20" s="584" t="s">
        <v>561</v>
      </c>
      <c r="B20" s="585"/>
      <c r="C20" s="585"/>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131"/>
  <sheetViews>
    <sheetView topLeftCell="A121" zoomScaleNormal="100" workbookViewId="0">
      <selection activeCell="C133" sqref="C133"/>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545" t="s">
        <v>360</v>
      </c>
      <c r="B1" s="531"/>
      <c r="C1" s="531"/>
      <c r="D1" s="531"/>
      <c r="E1" s="531"/>
      <c r="F1" s="531"/>
      <c r="G1" s="531"/>
      <c r="H1" s="531"/>
      <c r="I1" s="531"/>
      <c r="J1" s="532"/>
      <c r="K1" s="533"/>
    </row>
    <row r="2" spans="1:11" s="5" customFormat="1" ht="38.25" customHeight="1" x14ac:dyDescent="0.2">
      <c r="A2" s="589" t="s">
        <v>505</v>
      </c>
      <c r="B2" s="49"/>
      <c r="C2" s="588" t="s">
        <v>0</v>
      </c>
      <c r="D2" s="588"/>
      <c r="E2" s="588" t="s">
        <v>2</v>
      </c>
      <c r="F2" s="588"/>
      <c r="G2" s="588" t="s">
        <v>1</v>
      </c>
      <c r="H2" s="588"/>
      <c r="I2" s="586" t="s">
        <v>3</v>
      </c>
      <c r="J2" s="587"/>
      <c r="K2" s="50" t="s">
        <v>4</v>
      </c>
    </row>
    <row r="3" spans="1:11" s="5" customFormat="1" ht="15.75" customHeight="1" thickBot="1" x14ac:dyDescent="0.25">
      <c r="A3" s="590"/>
      <c r="B3" s="44"/>
      <c r="C3" s="45" t="s">
        <v>5</v>
      </c>
      <c r="D3" s="45" t="s">
        <v>6</v>
      </c>
      <c r="E3" s="45" t="s">
        <v>5</v>
      </c>
      <c r="F3" s="45" t="s">
        <v>6</v>
      </c>
      <c r="G3" s="45" t="s">
        <v>5</v>
      </c>
      <c r="H3" s="45" t="s">
        <v>6</v>
      </c>
      <c r="I3" s="113" t="s">
        <v>5</v>
      </c>
      <c r="J3" s="113" t="s">
        <v>6</v>
      </c>
      <c r="K3" s="38"/>
    </row>
    <row r="4" spans="1:11" s="5" customFormat="1" x14ac:dyDescent="0.2">
      <c r="A4" s="159" t="s">
        <v>508</v>
      </c>
      <c r="B4" s="160"/>
      <c r="C4" s="567"/>
      <c r="D4" s="568"/>
      <c r="E4" s="568"/>
      <c r="F4" s="568"/>
      <c r="G4" s="568"/>
      <c r="H4" s="568"/>
      <c r="I4" s="568"/>
      <c r="J4" s="568"/>
      <c r="K4" s="569"/>
    </row>
    <row r="5" spans="1:11" s="5" customFormat="1" x14ac:dyDescent="0.2">
      <c r="A5" s="315" t="s">
        <v>462</v>
      </c>
      <c r="B5" s="316" t="s">
        <v>461</v>
      </c>
      <c r="C5" s="591"/>
      <c r="D5" s="592"/>
      <c r="E5" s="592"/>
      <c r="F5" s="592"/>
      <c r="G5" s="592"/>
      <c r="H5" s="592"/>
      <c r="I5" s="592"/>
      <c r="J5" s="592"/>
      <c r="K5" s="593"/>
    </row>
    <row r="6" spans="1:11" s="5" customFormat="1" x14ac:dyDescent="0.2">
      <c r="A6" s="163" t="s">
        <v>476</v>
      </c>
      <c r="B6" s="317" t="s">
        <v>463</v>
      </c>
      <c r="C6" s="10"/>
      <c r="D6" s="10"/>
      <c r="E6" s="10"/>
      <c r="F6" s="10"/>
      <c r="G6" s="10"/>
      <c r="H6" s="10"/>
      <c r="I6" s="109"/>
      <c r="J6" s="110"/>
      <c r="K6" s="18">
        <f>SUM(C6:J6)</f>
        <v>0</v>
      </c>
    </row>
    <row r="7" spans="1:11" s="5" customFormat="1" x14ac:dyDescent="0.2">
      <c r="A7" s="163" t="s">
        <v>477</v>
      </c>
      <c r="B7" s="317" t="s">
        <v>464</v>
      </c>
      <c r="C7" s="10"/>
      <c r="D7" s="10"/>
      <c r="E7" s="10"/>
      <c r="F7" s="10"/>
      <c r="G7" s="10"/>
      <c r="H7" s="10"/>
      <c r="I7" s="109"/>
      <c r="J7" s="110"/>
      <c r="K7" s="18">
        <f t="shared" ref="K7:K19" si="0">SUM(C7:J7)</f>
        <v>0</v>
      </c>
    </row>
    <row r="8" spans="1:11" s="5" customFormat="1" x14ac:dyDescent="0.2">
      <c r="A8" s="163" t="s">
        <v>478</v>
      </c>
      <c r="B8" s="317" t="s">
        <v>465</v>
      </c>
      <c r="C8" s="10"/>
      <c r="D8" s="10"/>
      <c r="E8" s="10"/>
      <c r="F8" s="10"/>
      <c r="G8" s="10"/>
      <c r="H8" s="10"/>
      <c r="I8" s="109"/>
      <c r="J8" s="110"/>
      <c r="K8" s="18">
        <f t="shared" si="0"/>
        <v>0</v>
      </c>
    </row>
    <row r="9" spans="1:11" s="5" customFormat="1" x14ac:dyDescent="0.2">
      <c r="A9" s="163" t="s">
        <v>479</v>
      </c>
      <c r="B9" s="317" t="s">
        <v>466</v>
      </c>
      <c r="C9" s="10"/>
      <c r="D9" s="10"/>
      <c r="E9" s="10"/>
      <c r="F9" s="10"/>
      <c r="G9" s="10"/>
      <c r="H9" s="10"/>
      <c r="I9" s="109"/>
      <c r="J9" s="110"/>
      <c r="K9" s="18">
        <f t="shared" si="0"/>
        <v>0</v>
      </c>
    </row>
    <row r="10" spans="1:11" s="5" customFormat="1" x14ac:dyDescent="0.2">
      <c r="A10" s="163" t="s">
        <v>480</v>
      </c>
      <c r="B10" s="317" t="s">
        <v>467</v>
      </c>
      <c r="C10" s="10"/>
      <c r="D10" s="10"/>
      <c r="E10" s="10"/>
      <c r="F10" s="10"/>
      <c r="G10" s="10"/>
      <c r="H10" s="10"/>
      <c r="I10" s="109"/>
      <c r="J10" s="110"/>
      <c r="K10" s="18">
        <f t="shared" si="0"/>
        <v>0</v>
      </c>
    </row>
    <row r="11" spans="1:11" s="5" customFormat="1" x14ac:dyDescent="0.2">
      <c r="A11" s="163" t="s">
        <v>481</v>
      </c>
      <c r="B11" s="317" t="s">
        <v>468</v>
      </c>
      <c r="C11" s="10"/>
      <c r="D11" s="10"/>
      <c r="E11" s="10"/>
      <c r="F11" s="10"/>
      <c r="G11" s="10"/>
      <c r="H11" s="10"/>
      <c r="I11" s="109"/>
      <c r="J11" s="110"/>
      <c r="K11" s="18">
        <f t="shared" si="0"/>
        <v>0</v>
      </c>
    </row>
    <row r="12" spans="1:11" s="5" customFormat="1" x14ac:dyDescent="0.2">
      <c r="A12" s="163" t="s">
        <v>475</v>
      </c>
      <c r="B12" s="317" t="s">
        <v>469</v>
      </c>
      <c r="C12" s="10"/>
      <c r="D12" s="10"/>
      <c r="E12" s="10"/>
      <c r="F12" s="10"/>
      <c r="G12" s="10"/>
      <c r="H12" s="10"/>
      <c r="I12" s="109"/>
      <c r="J12" s="110"/>
      <c r="K12" s="18">
        <f t="shared" si="0"/>
        <v>0</v>
      </c>
    </row>
    <row r="13" spans="1:11" s="5" customFormat="1" x14ac:dyDescent="0.2">
      <c r="A13" s="163" t="s">
        <v>482</v>
      </c>
      <c r="B13" s="317" t="s">
        <v>470</v>
      </c>
      <c r="C13" s="10">
        <v>127</v>
      </c>
      <c r="D13" s="10">
        <v>34</v>
      </c>
      <c r="E13" s="10"/>
      <c r="F13" s="10"/>
      <c r="G13" s="10">
        <v>102</v>
      </c>
      <c r="H13" s="10">
        <v>76</v>
      </c>
      <c r="I13" s="109">
        <v>10</v>
      </c>
      <c r="J13" s="110">
        <v>16</v>
      </c>
      <c r="K13" s="18">
        <f t="shared" si="0"/>
        <v>365</v>
      </c>
    </row>
    <row r="14" spans="1:11" s="5" customFormat="1" x14ac:dyDescent="0.2">
      <c r="A14" s="163" t="s">
        <v>483</v>
      </c>
      <c r="B14" s="317" t="s">
        <v>471</v>
      </c>
      <c r="C14" s="10"/>
      <c r="D14" s="10"/>
      <c r="E14" s="10"/>
      <c r="F14" s="10"/>
      <c r="G14" s="10"/>
      <c r="H14" s="10"/>
      <c r="I14" s="109"/>
      <c r="J14" s="110"/>
      <c r="K14" s="18">
        <f t="shared" si="0"/>
        <v>0</v>
      </c>
    </row>
    <row r="15" spans="1:11" s="5" customFormat="1" x14ac:dyDescent="0.2">
      <c r="A15" s="163" t="s">
        <v>484</v>
      </c>
      <c r="B15" s="317" t="s">
        <v>472</v>
      </c>
      <c r="C15" s="10"/>
      <c r="D15" s="10"/>
      <c r="E15" s="10"/>
      <c r="F15" s="10"/>
      <c r="G15" s="10"/>
      <c r="H15" s="10"/>
      <c r="I15" s="109"/>
      <c r="J15" s="110"/>
      <c r="K15" s="18">
        <f t="shared" si="0"/>
        <v>0</v>
      </c>
    </row>
    <row r="16" spans="1:11" s="5" customFormat="1" x14ac:dyDescent="0.2">
      <c r="A16" s="163" t="s">
        <v>474</v>
      </c>
      <c r="B16" s="317" t="s">
        <v>473</v>
      </c>
      <c r="C16" s="10"/>
      <c r="D16" s="10"/>
      <c r="E16" s="10"/>
      <c r="F16" s="10"/>
      <c r="G16" s="10"/>
      <c r="H16" s="10"/>
      <c r="I16" s="109"/>
      <c r="J16" s="110"/>
      <c r="K16" s="18">
        <f t="shared" si="0"/>
        <v>0</v>
      </c>
    </row>
    <row r="17" spans="1:11" s="5" customFormat="1" x14ac:dyDescent="0.2">
      <c r="A17" s="318" t="s">
        <v>92</v>
      </c>
      <c r="B17" s="319" t="s">
        <v>93</v>
      </c>
      <c r="C17" s="13">
        <f>SUM(C6:C16)</f>
        <v>127</v>
      </c>
      <c r="D17" s="13">
        <f t="shared" ref="D17:J17" si="1">SUM(D6:D16)</f>
        <v>34</v>
      </c>
      <c r="E17" s="13">
        <f t="shared" si="1"/>
        <v>0</v>
      </c>
      <c r="F17" s="13">
        <f t="shared" si="1"/>
        <v>0</v>
      </c>
      <c r="G17" s="13">
        <f t="shared" si="1"/>
        <v>102</v>
      </c>
      <c r="H17" s="13">
        <f t="shared" si="1"/>
        <v>76</v>
      </c>
      <c r="I17" s="13">
        <f t="shared" si="1"/>
        <v>10</v>
      </c>
      <c r="J17" s="13">
        <f t="shared" si="1"/>
        <v>16</v>
      </c>
      <c r="K17" s="18">
        <f>SUM(K6:K16)</f>
        <v>365</v>
      </c>
    </row>
    <row r="18" spans="1:11" s="5" customFormat="1" ht="15" customHeight="1" x14ac:dyDescent="0.2">
      <c r="A18" s="327" t="s">
        <v>606</v>
      </c>
      <c r="B18" s="328" t="s">
        <v>93</v>
      </c>
      <c r="C18" s="109">
        <v>68</v>
      </c>
      <c r="D18" s="109">
        <v>20</v>
      </c>
      <c r="E18" s="109"/>
      <c r="F18" s="109"/>
      <c r="G18" s="109">
        <v>46</v>
      </c>
      <c r="H18" s="109">
        <v>42</v>
      </c>
      <c r="I18" s="109">
        <v>2</v>
      </c>
      <c r="J18" s="109">
        <v>5</v>
      </c>
      <c r="K18" s="20">
        <f t="shared" si="0"/>
        <v>183</v>
      </c>
    </row>
    <row r="19" spans="1:11" s="5" customFormat="1" ht="15" customHeight="1" x14ac:dyDescent="0.2">
      <c r="A19" s="327" t="s">
        <v>607</v>
      </c>
      <c r="B19" s="328" t="s">
        <v>93</v>
      </c>
      <c r="C19" s="90">
        <v>17</v>
      </c>
      <c r="D19" s="90">
        <v>2</v>
      </c>
      <c r="E19" s="90"/>
      <c r="F19" s="90"/>
      <c r="G19" s="90">
        <v>25</v>
      </c>
      <c r="H19" s="90">
        <v>3</v>
      </c>
      <c r="I19" s="90">
        <v>9</v>
      </c>
      <c r="J19" s="90">
        <v>2</v>
      </c>
      <c r="K19" s="20">
        <f t="shared" si="0"/>
        <v>58</v>
      </c>
    </row>
    <row r="20" spans="1:11" s="5" customFormat="1" x14ac:dyDescent="0.2">
      <c r="A20" s="273" t="s">
        <v>552</v>
      </c>
      <c r="B20" s="329"/>
      <c r="C20" s="562"/>
      <c r="D20" s="563"/>
      <c r="E20" s="563"/>
      <c r="F20" s="563"/>
      <c r="G20" s="563"/>
      <c r="H20" s="563"/>
      <c r="I20" s="563"/>
      <c r="J20" s="563"/>
      <c r="K20" s="564"/>
    </row>
    <row r="21" spans="1:11" s="2" customFormat="1" x14ac:dyDescent="0.2">
      <c r="A21" s="315" t="s">
        <v>462</v>
      </c>
      <c r="B21" s="316" t="s">
        <v>461</v>
      </c>
      <c r="C21" s="101"/>
      <c r="D21" s="102"/>
      <c r="E21" s="102"/>
      <c r="F21" s="102"/>
      <c r="G21" s="102"/>
      <c r="H21" s="102"/>
      <c r="I21" s="102"/>
      <c r="J21" s="102"/>
      <c r="K21" s="103"/>
    </row>
    <row r="22" spans="1:11" ht="15" customHeight="1" x14ac:dyDescent="0.2">
      <c r="A22" s="163" t="s">
        <v>476</v>
      </c>
      <c r="B22" s="317" t="s">
        <v>463</v>
      </c>
      <c r="C22" s="10"/>
      <c r="D22" s="10"/>
      <c r="E22" s="10"/>
      <c r="F22" s="10"/>
      <c r="G22" s="10"/>
      <c r="H22" s="10"/>
      <c r="I22" s="109"/>
      <c r="J22" s="110"/>
      <c r="K22" s="18">
        <f>SUM(C22:J22)</f>
        <v>0</v>
      </c>
    </row>
    <row r="23" spans="1:11" x14ac:dyDescent="0.2">
      <c r="A23" s="163" t="s">
        <v>477</v>
      </c>
      <c r="B23" s="317" t="s">
        <v>464</v>
      </c>
      <c r="C23" s="10"/>
      <c r="D23" s="10"/>
      <c r="E23" s="10"/>
      <c r="F23" s="10"/>
      <c r="G23" s="10"/>
      <c r="H23" s="10"/>
      <c r="I23" s="109"/>
      <c r="J23" s="110"/>
      <c r="K23" s="18">
        <f t="shared" ref="K23:K35" si="2">SUM(C23:J23)</f>
        <v>0</v>
      </c>
    </row>
    <row r="24" spans="1:11" x14ac:dyDescent="0.2">
      <c r="A24" s="163" t="s">
        <v>478</v>
      </c>
      <c r="B24" s="317" t="s">
        <v>465</v>
      </c>
      <c r="C24" s="10"/>
      <c r="D24" s="10"/>
      <c r="E24" s="10"/>
      <c r="F24" s="10"/>
      <c r="G24" s="10"/>
      <c r="H24" s="10"/>
      <c r="I24" s="109"/>
      <c r="J24" s="110"/>
      <c r="K24" s="18">
        <f t="shared" si="2"/>
        <v>0</v>
      </c>
    </row>
    <row r="25" spans="1:11" x14ac:dyDescent="0.2">
      <c r="A25" s="163" t="s">
        <v>479</v>
      </c>
      <c r="B25" s="317" t="s">
        <v>466</v>
      </c>
      <c r="C25" s="10">
        <v>56</v>
      </c>
      <c r="D25" s="10">
        <v>41</v>
      </c>
      <c r="E25" s="10"/>
      <c r="F25" s="10"/>
      <c r="G25" s="10">
        <v>40</v>
      </c>
      <c r="H25" s="10">
        <v>40</v>
      </c>
      <c r="I25" s="109">
        <v>2</v>
      </c>
      <c r="J25" s="110">
        <v>2</v>
      </c>
      <c r="K25" s="18">
        <f t="shared" si="2"/>
        <v>181</v>
      </c>
    </row>
    <row r="26" spans="1:11" x14ac:dyDescent="0.2">
      <c r="A26" s="163" t="s">
        <v>480</v>
      </c>
      <c r="B26" s="317" t="s">
        <v>467</v>
      </c>
      <c r="C26" s="10">
        <v>126</v>
      </c>
      <c r="D26" s="10">
        <v>8</v>
      </c>
      <c r="E26" s="10"/>
      <c r="F26" s="10"/>
      <c r="G26" s="10">
        <v>73</v>
      </c>
      <c r="H26" s="10">
        <v>90</v>
      </c>
      <c r="I26" s="109">
        <v>8</v>
      </c>
      <c r="J26" s="110">
        <v>1</v>
      </c>
      <c r="K26" s="18">
        <f t="shared" si="2"/>
        <v>306</v>
      </c>
    </row>
    <row r="27" spans="1:11" x14ac:dyDescent="0.2">
      <c r="A27" s="163" t="s">
        <v>481</v>
      </c>
      <c r="B27" s="317" t="s">
        <v>468</v>
      </c>
      <c r="C27" s="10"/>
      <c r="D27" s="10"/>
      <c r="E27" s="10"/>
      <c r="F27" s="10"/>
      <c r="G27" s="10"/>
      <c r="H27" s="10"/>
      <c r="I27" s="109"/>
      <c r="J27" s="110"/>
      <c r="K27" s="18">
        <f t="shared" si="2"/>
        <v>0</v>
      </c>
    </row>
    <row r="28" spans="1:11" x14ac:dyDescent="0.2">
      <c r="A28" s="163" t="s">
        <v>475</v>
      </c>
      <c r="B28" s="317" t="s">
        <v>469</v>
      </c>
      <c r="C28" s="10">
        <v>15</v>
      </c>
      <c r="D28" s="10">
        <v>10</v>
      </c>
      <c r="E28" s="10"/>
      <c r="F28" s="10"/>
      <c r="G28" s="10">
        <v>26</v>
      </c>
      <c r="H28" s="10">
        <v>10</v>
      </c>
      <c r="I28" s="109"/>
      <c r="J28" s="110"/>
      <c r="K28" s="18">
        <f t="shared" si="2"/>
        <v>61</v>
      </c>
    </row>
    <row r="29" spans="1:11" x14ac:dyDescent="0.2">
      <c r="A29" s="163" t="s">
        <v>482</v>
      </c>
      <c r="B29" s="317" t="s">
        <v>470</v>
      </c>
      <c r="C29" s="10"/>
      <c r="D29" s="10"/>
      <c r="E29" s="10"/>
      <c r="F29" s="10"/>
      <c r="G29" s="10"/>
      <c r="H29" s="10"/>
      <c r="I29" s="109"/>
      <c r="J29" s="110"/>
      <c r="K29" s="18">
        <f t="shared" si="2"/>
        <v>0</v>
      </c>
    </row>
    <row r="30" spans="1:11" x14ac:dyDescent="0.2">
      <c r="A30" s="163" t="s">
        <v>483</v>
      </c>
      <c r="B30" s="317" t="s">
        <v>471</v>
      </c>
      <c r="C30" s="10"/>
      <c r="D30" s="10"/>
      <c r="E30" s="10"/>
      <c r="F30" s="10"/>
      <c r="G30" s="10"/>
      <c r="H30" s="10"/>
      <c r="I30" s="109"/>
      <c r="J30" s="110"/>
      <c r="K30" s="18">
        <f t="shared" si="2"/>
        <v>0</v>
      </c>
    </row>
    <row r="31" spans="1:11" x14ac:dyDescent="0.2">
      <c r="A31" s="163" t="s">
        <v>484</v>
      </c>
      <c r="B31" s="317" t="s">
        <v>472</v>
      </c>
      <c r="C31" s="10"/>
      <c r="D31" s="10"/>
      <c r="E31" s="10"/>
      <c r="F31" s="10"/>
      <c r="G31" s="10"/>
      <c r="H31" s="10"/>
      <c r="I31" s="109"/>
      <c r="J31" s="110"/>
      <c r="K31" s="23">
        <f t="shared" si="2"/>
        <v>0</v>
      </c>
    </row>
    <row r="32" spans="1:11" x14ac:dyDescent="0.2">
      <c r="A32" s="163" t="s">
        <v>474</v>
      </c>
      <c r="B32" s="317" t="s">
        <v>473</v>
      </c>
      <c r="C32" s="10"/>
      <c r="D32" s="10"/>
      <c r="E32" s="10"/>
      <c r="F32" s="10"/>
      <c r="G32" s="10"/>
      <c r="H32" s="10"/>
      <c r="I32" s="109"/>
      <c r="J32" s="110"/>
      <c r="K32" s="23">
        <f t="shared" si="2"/>
        <v>0</v>
      </c>
    </row>
    <row r="33" spans="1:11" x14ac:dyDescent="0.2">
      <c r="A33" s="318" t="s">
        <v>92</v>
      </c>
      <c r="B33" s="319" t="s">
        <v>93</v>
      </c>
      <c r="C33" s="13">
        <f>SUM(C22:C32)</f>
        <v>197</v>
      </c>
      <c r="D33" s="13">
        <f t="shared" ref="D33:J33" si="3">SUM(D22:D32)</f>
        <v>59</v>
      </c>
      <c r="E33" s="13">
        <f t="shared" si="3"/>
        <v>0</v>
      </c>
      <c r="F33" s="13">
        <f t="shared" si="3"/>
        <v>0</v>
      </c>
      <c r="G33" s="13">
        <f t="shared" si="3"/>
        <v>139</v>
      </c>
      <c r="H33" s="13">
        <f t="shared" si="3"/>
        <v>140</v>
      </c>
      <c r="I33" s="13">
        <f t="shared" si="3"/>
        <v>10</v>
      </c>
      <c r="J33" s="13">
        <f t="shared" si="3"/>
        <v>3</v>
      </c>
      <c r="K33" s="23">
        <f>SUM(K22:K32)</f>
        <v>548</v>
      </c>
    </row>
    <row r="34" spans="1:11" ht="15" customHeight="1" x14ac:dyDescent="0.2">
      <c r="A34" s="327" t="s">
        <v>608</v>
      </c>
      <c r="B34" s="328" t="s">
        <v>93</v>
      </c>
      <c r="C34" s="109">
        <v>128</v>
      </c>
      <c r="D34" s="109">
        <v>44</v>
      </c>
      <c r="E34" s="109"/>
      <c r="F34" s="109"/>
      <c r="G34" s="109">
        <v>87</v>
      </c>
      <c r="H34" s="109">
        <v>111</v>
      </c>
      <c r="I34" s="109">
        <v>5</v>
      </c>
      <c r="J34" s="109">
        <v>3</v>
      </c>
      <c r="K34" s="18">
        <f t="shared" si="2"/>
        <v>378</v>
      </c>
    </row>
    <row r="35" spans="1:11" ht="15" customHeight="1" x14ac:dyDescent="0.2">
      <c r="A35" s="327" t="s">
        <v>609</v>
      </c>
      <c r="B35" s="328" t="s">
        <v>93</v>
      </c>
      <c r="C35" s="90">
        <v>83</v>
      </c>
      <c r="D35" s="90">
        <v>3</v>
      </c>
      <c r="E35" s="90"/>
      <c r="F35" s="90"/>
      <c r="G35" s="90">
        <v>46</v>
      </c>
      <c r="H35" s="90">
        <v>12</v>
      </c>
      <c r="I35" s="90">
        <v>10</v>
      </c>
      <c r="J35" s="90">
        <v>0</v>
      </c>
      <c r="K35" s="18">
        <f t="shared" si="2"/>
        <v>154</v>
      </c>
    </row>
    <row r="36" spans="1:11" ht="15" customHeight="1" x14ac:dyDescent="0.2">
      <c r="A36" s="273" t="s">
        <v>553</v>
      </c>
      <c r="B36" s="329"/>
      <c r="C36" s="562"/>
      <c r="D36" s="563"/>
      <c r="E36" s="563"/>
      <c r="F36" s="563"/>
      <c r="G36" s="563"/>
      <c r="H36" s="563"/>
      <c r="I36" s="563"/>
      <c r="J36" s="563"/>
      <c r="K36" s="564"/>
    </row>
    <row r="37" spans="1:11" ht="15" customHeight="1" x14ac:dyDescent="0.2">
      <c r="A37" s="315" t="s">
        <v>462</v>
      </c>
      <c r="B37" s="316" t="s">
        <v>461</v>
      </c>
      <c r="C37" s="101"/>
      <c r="D37" s="102"/>
      <c r="E37" s="102"/>
      <c r="F37" s="102"/>
      <c r="G37" s="102"/>
      <c r="H37" s="102"/>
      <c r="I37" s="102"/>
      <c r="J37" s="102"/>
      <c r="K37" s="103"/>
    </row>
    <row r="38" spans="1:11" ht="15" customHeight="1" x14ac:dyDescent="0.2">
      <c r="A38" s="163" t="s">
        <v>476</v>
      </c>
      <c r="B38" s="317" t="s">
        <v>463</v>
      </c>
      <c r="C38" s="10"/>
      <c r="D38" s="10"/>
      <c r="E38" s="10"/>
      <c r="F38" s="10"/>
      <c r="G38" s="10"/>
      <c r="H38" s="10"/>
      <c r="I38" s="109"/>
      <c r="J38" s="110"/>
      <c r="K38" s="18">
        <f>SUM(C38:J38)</f>
        <v>0</v>
      </c>
    </row>
    <row r="39" spans="1:11" ht="15" customHeight="1" x14ac:dyDescent="0.2">
      <c r="A39" s="163" t="s">
        <v>477</v>
      </c>
      <c r="B39" s="317" t="s">
        <v>464</v>
      </c>
      <c r="C39" s="10"/>
      <c r="D39" s="10"/>
      <c r="E39" s="10"/>
      <c r="F39" s="10"/>
      <c r="G39" s="10"/>
      <c r="H39" s="10"/>
      <c r="I39" s="109"/>
      <c r="J39" s="110"/>
      <c r="K39" s="18">
        <f t="shared" ref="K39:K48" si="4">SUM(C39:J39)</f>
        <v>0</v>
      </c>
    </row>
    <row r="40" spans="1:11" ht="15" customHeight="1" x14ac:dyDescent="0.2">
      <c r="A40" s="163" t="s">
        <v>478</v>
      </c>
      <c r="B40" s="317" t="s">
        <v>465</v>
      </c>
      <c r="C40" s="10">
        <v>139</v>
      </c>
      <c r="D40" s="10">
        <v>0</v>
      </c>
      <c r="E40" s="10"/>
      <c r="F40" s="10"/>
      <c r="G40" s="10">
        <v>64</v>
      </c>
      <c r="H40" s="10">
        <v>0</v>
      </c>
      <c r="I40" s="109">
        <v>0</v>
      </c>
      <c r="J40" s="110">
        <v>5</v>
      </c>
      <c r="K40" s="18">
        <f t="shared" si="4"/>
        <v>208</v>
      </c>
    </row>
    <row r="41" spans="1:11" ht="15" customHeight="1" x14ac:dyDescent="0.2">
      <c r="A41" s="163" t="s">
        <v>479</v>
      </c>
      <c r="B41" s="317" t="s">
        <v>466</v>
      </c>
      <c r="C41" s="10">
        <v>69</v>
      </c>
      <c r="D41" s="10">
        <v>27</v>
      </c>
      <c r="E41" s="10"/>
      <c r="F41" s="10"/>
      <c r="G41" s="10">
        <v>58</v>
      </c>
      <c r="H41" s="10">
        <v>45</v>
      </c>
      <c r="I41" s="109"/>
      <c r="J41" s="110"/>
      <c r="K41" s="18">
        <f t="shared" si="4"/>
        <v>199</v>
      </c>
    </row>
    <row r="42" spans="1:11" ht="15" customHeight="1" x14ac:dyDescent="0.2">
      <c r="A42" s="163" t="s">
        <v>480</v>
      </c>
      <c r="B42" s="317" t="s">
        <v>467</v>
      </c>
      <c r="C42" s="10"/>
      <c r="D42" s="10"/>
      <c r="E42" s="10"/>
      <c r="F42" s="10"/>
      <c r="G42" s="10"/>
      <c r="H42" s="10"/>
      <c r="I42" s="109"/>
      <c r="J42" s="110"/>
      <c r="K42" s="18">
        <f t="shared" si="4"/>
        <v>0</v>
      </c>
    </row>
    <row r="43" spans="1:11" ht="15" customHeight="1" x14ac:dyDescent="0.2">
      <c r="A43" s="163" t="s">
        <v>481</v>
      </c>
      <c r="B43" s="317" t="s">
        <v>468</v>
      </c>
      <c r="C43" s="10"/>
      <c r="D43" s="10"/>
      <c r="E43" s="10"/>
      <c r="F43" s="10"/>
      <c r="G43" s="10"/>
      <c r="H43" s="10"/>
      <c r="I43" s="109"/>
      <c r="J43" s="110"/>
      <c r="K43" s="18">
        <f t="shared" si="4"/>
        <v>0</v>
      </c>
    </row>
    <row r="44" spans="1:11" ht="15" customHeight="1" x14ac:dyDescent="0.2">
      <c r="A44" s="163" t="s">
        <v>475</v>
      </c>
      <c r="B44" s="317" t="s">
        <v>469</v>
      </c>
      <c r="C44" s="10"/>
      <c r="D44" s="10"/>
      <c r="E44" s="10"/>
      <c r="F44" s="10"/>
      <c r="G44" s="10"/>
      <c r="H44" s="10"/>
      <c r="I44" s="109"/>
      <c r="J44" s="110"/>
      <c r="K44" s="18">
        <f t="shared" si="4"/>
        <v>0</v>
      </c>
    </row>
    <row r="45" spans="1:11" ht="15" customHeight="1" x14ac:dyDescent="0.2">
      <c r="A45" s="163" t="s">
        <v>482</v>
      </c>
      <c r="B45" s="317" t="s">
        <v>470</v>
      </c>
      <c r="C45" s="10"/>
      <c r="D45" s="10"/>
      <c r="E45" s="10"/>
      <c r="F45" s="10"/>
      <c r="G45" s="10"/>
      <c r="H45" s="10"/>
      <c r="I45" s="109"/>
      <c r="J45" s="110"/>
      <c r="K45" s="18">
        <f t="shared" si="4"/>
        <v>0</v>
      </c>
    </row>
    <row r="46" spans="1:11" ht="15" customHeight="1" x14ac:dyDescent="0.2">
      <c r="A46" s="163" t="s">
        <v>483</v>
      </c>
      <c r="B46" s="317" t="s">
        <v>471</v>
      </c>
      <c r="C46" s="10"/>
      <c r="D46" s="10"/>
      <c r="E46" s="10"/>
      <c r="F46" s="10"/>
      <c r="G46" s="10"/>
      <c r="H46" s="10"/>
      <c r="I46" s="109"/>
      <c r="J46" s="110"/>
      <c r="K46" s="18">
        <f t="shared" si="4"/>
        <v>0</v>
      </c>
    </row>
    <row r="47" spans="1:11" ht="15" customHeight="1" x14ac:dyDescent="0.2">
      <c r="A47" s="163" t="s">
        <v>484</v>
      </c>
      <c r="B47" s="317" t="s">
        <v>472</v>
      </c>
      <c r="C47" s="10"/>
      <c r="D47" s="10"/>
      <c r="E47" s="10"/>
      <c r="F47" s="10"/>
      <c r="G47" s="10"/>
      <c r="H47" s="10"/>
      <c r="I47" s="109"/>
      <c r="J47" s="110"/>
      <c r="K47" s="23">
        <f t="shared" si="4"/>
        <v>0</v>
      </c>
    </row>
    <row r="48" spans="1:11" ht="15" customHeight="1" x14ac:dyDescent="0.2">
      <c r="A48" s="163" t="s">
        <v>474</v>
      </c>
      <c r="B48" s="317" t="s">
        <v>473</v>
      </c>
      <c r="C48" s="10"/>
      <c r="D48" s="10"/>
      <c r="E48" s="10"/>
      <c r="F48" s="10"/>
      <c r="G48" s="10"/>
      <c r="H48" s="10"/>
      <c r="I48" s="109"/>
      <c r="J48" s="110"/>
      <c r="K48" s="23">
        <f t="shared" si="4"/>
        <v>0</v>
      </c>
    </row>
    <row r="49" spans="1:11" ht="15" customHeight="1" x14ac:dyDescent="0.2">
      <c r="A49" s="318" t="s">
        <v>92</v>
      </c>
      <c r="B49" s="319" t="s">
        <v>93</v>
      </c>
      <c r="C49" s="13">
        <f>SUM(C38:C48)</f>
        <v>208</v>
      </c>
      <c r="D49" s="13">
        <f t="shared" ref="D49:J49" si="5">SUM(D38:D48)</f>
        <v>27</v>
      </c>
      <c r="E49" s="13">
        <f t="shared" si="5"/>
        <v>0</v>
      </c>
      <c r="F49" s="13">
        <f t="shared" si="5"/>
        <v>0</v>
      </c>
      <c r="G49" s="13">
        <f t="shared" si="5"/>
        <v>122</v>
      </c>
      <c r="H49" s="13">
        <f t="shared" si="5"/>
        <v>45</v>
      </c>
      <c r="I49" s="13">
        <f>SUM(I38:I48)</f>
        <v>0</v>
      </c>
      <c r="J49" s="13">
        <f t="shared" si="5"/>
        <v>5</v>
      </c>
      <c r="K49" s="23">
        <f>SUM(K38:K48)</f>
        <v>407</v>
      </c>
    </row>
    <row r="50" spans="1:11" ht="15" customHeight="1" x14ac:dyDescent="0.2">
      <c r="A50" s="327" t="s">
        <v>610</v>
      </c>
      <c r="B50" s="328" t="s">
        <v>93</v>
      </c>
      <c r="C50" s="109">
        <v>149</v>
      </c>
      <c r="D50" s="109">
        <v>18</v>
      </c>
      <c r="E50" s="109"/>
      <c r="F50" s="109"/>
      <c r="G50" s="109">
        <v>94</v>
      </c>
      <c r="H50" s="109">
        <v>31</v>
      </c>
      <c r="I50" s="109">
        <v>0</v>
      </c>
      <c r="J50" s="109">
        <v>3</v>
      </c>
      <c r="K50" s="18">
        <f t="shared" ref="K50:K51" si="6">SUM(C50:J50)</f>
        <v>295</v>
      </c>
    </row>
    <row r="51" spans="1:11" ht="15" customHeight="1" x14ac:dyDescent="0.2">
      <c r="A51" s="327" t="s">
        <v>611</v>
      </c>
      <c r="B51" s="328" t="s">
        <v>93</v>
      </c>
      <c r="C51" s="90">
        <v>95</v>
      </c>
      <c r="D51" s="90">
        <v>0</v>
      </c>
      <c r="E51" s="90"/>
      <c r="F51" s="90"/>
      <c r="G51" s="90">
        <v>41</v>
      </c>
      <c r="H51" s="90">
        <v>2</v>
      </c>
      <c r="I51" s="90">
        <v>0</v>
      </c>
      <c r="J51" s="90">
        <v>0</v>
      </c>
      <c r="K51" s="18">
        <f t="shared" si="6"/>
        <v>138</v>
      </c>
    </row>
    <row r="52" spans="1:11" ht="15" customHeight="1" x14ac:dyDescent="0.2">
      <c r="A52" s="273" t="s">
        <v>554</v>
      </c>
      <c r="B52" s="329"/>
      <c r="C52" s="562"/>
      <c r="D52" s="563"/>
      <c r="E52" s="563"/>
      <c r="F52" s="563"/>
      <c r="G52" s="563"/>
      <c r="H52" s="563"/>
      <c r="I52" s="563"/>
      <c r="J52" s="563"/>
      <c r="K52" s="564"/>
    </row>
    <row r="53" spans="1:11" ht="15" customHeight="1" x14ac:dyDescent="0.2">
      <c r="A53" s="315" t="s">
        <v>462</v>
      </c>
      <c r="B53" s="316" t="s">
        <v>461</v>
      </c>
      <c r="C53" s="101"/>
      <c r="D53" s="102"/>
      <c r="E53" s="102"/>
      <c r="F53" s="102"/>
      <c r="G53" s="102"/>
      <c r="H53" s="102"/>
      <c r="I53" s="102"/>
      <c r="J53" s="102"/>
      <c r="K53" s="103"/>
    </row>
    <row r="54" spans="1:11" ht="15" customHeight="1" x14ac:dyDescent="0.2">
      <c r="A54" s="163" t="s">
        <v>476</v>
      </c>
      <c r="B54" s="317" t="s">
        <v>463</v>
      </c>
      <c r="C54" s="10"/>
      <c r="D54" s="10"/>
      <c r="E54" s="10"/>
      <c r="F54" s="10"/>
      <c r="G54" s="10"/>
      <c r="H54" s="10"/>
      <c r="I54" s="109"/>
      <c r="J54" s="110"/>
      <c r="K54" s="18">
        <f>SUM(C54:J54)</f>
        <v>0</v>
      </c>
    </row>
    <row r="55" spans="1:11" ht="15" customHeight="1" x14ac:dyDescent="0.2">
      <c r="A55" s="163" t="s">
        <v>477</v>
      </c>
      <c r="B55" s="317" t="s">
        <v>464</v>
      </c>
      <c r="C55" s="10"/>
      <c r="D55" s="10"/>
      <c r="E55" s="10"/>
      <c r="F55" s="10"/>
      <c r="G55" s="10"/>
      <c r="H55" s="10"/>
      <c r="I55" s="109"/>
      <c r="J55" s="110"/>
      <c r="K55" s="18">
        <f t="shared" ref="K55:K64" si="7">SUM(C55:J55)</f>
        <v>0</v>
      </c>
    </row>
    <row r="56" spans="1:11" ht="15" customHeight="1" x14ac:dyDescent="0.2">
      <c r="A56" s="163" t="s">
        <v>478</v>
      </c>
      <c r="B56" s="317" t="s">
        <v>465</v>
      </c>
      <c r="C56" s="10"/>
      <c r="D56" s="10"/>
      <c r="E56" s="10"/>
      <c r="F56" s="10"/>
      <c r="G56" s="10"/>
      <c r="H56" s="10"/>
      <c r="I56" s="109"/>
      <c r="J56" s="110"/>
      <c r="K56" s="18">
        <f t="shared" si="7"/>
        <v>0</v>
      </c>
    </row>
    <row r="57" spans="1:11" ht="15" customHeight="1" x14ac:dyDescent="0.2">
      <c r="A57" s="163" t="s">
        <v>479</v>
      </c>
      <c r="B57" s="317" t="s">
        <v>466</v>
      </c>
      <c r="C57" s="10"/>
      <c r="D57" s="10"/>
      <c r="E57" s="10"/>
      <c r="F57" s="10"/>
      <c r="G57" s="10"/>
      <c r="H57" s="10"/>
      <c r="I57" s="109"/>
      <c r="J57" s="110"/>
      <c r="K57" s="18">
        <f t="shared" si="7"/>
        <v>0</v>
      </c>
    </row>
    <row r="58" spans="1:11" ht="15" customHeight="1" x14ac:dyDescent="0.2">
      <c r="A58" s="163" t="s">
        <v>480</v>
      </c>
      <c r="B58" s="317" t="s">
        <v>467</v>
      </c>
      <c r="C58" s="10"/>
      <c r="D58" s="10"/>
      <c r="E58" s="10"/>
      <c r="F58" s="10"/>
      <c r="G58" s="10"/>
      <c r="H58" s="10"/>
      <c r="I58" s="109"/>
      <c r="J58" s="110"/>
      <c r="K58" s="18">
        <f t="shared" si="7"/>
        <v>0</v>
      </c>
    </row>
    <row r="59" spans="1:11" ht="15" customHeight="1" x14ac:dyDescent="0.2">
      <c r="A59" s="163" t="s">
        <v>481</v>
      </c>
      <c r="B59" s="317" t="s">
        <v>468</v>
      </c>
      <c r="C59" s="10"/>
      <c r="D59" s="10"/>
      <c r="E59" s="10"/>
      <c r="F59" s="10"/>
      <c r="G59" s="10"/>
      <c r="H59" s="10"/>
      <c r="I59" s="109"/>
      <c r="J59" s="110"/>
      <c r="K59" s="18">
        <f t="shared" si="7"/>
        <v>0</v>
      </c>
    </row>
    <row r="60" spans="1:11" ht="15" customHeight="1" x14ac:dyDescent="0.2">
      <c r="A60" s="163" t="s">
        <v>475</v>
      </c>
      <c r="B60" s="317" t="s">
        <v>469</v>
      </c>
      <c r="C60" s="10">
        <v>106</v>
      </c>
      <c r="D60" s="10">
        <v>27</v>
      </c>
      <c r="E60" s="10"/>
      <c r="F60" s="10"/>
      <c r="G60" s="10">
        <v>79</v>
      </c>
      <c r="H60" s="10">
        <v>102</v>
      </c>
      <c r="I60" s="109"/>
      <c r="J60" s="110"/>
      <c r="K60" s="18">
        <f t="shared" si="7"/>
        <v>314</v>
      </c>
    </row>
    <row r="61" spans="1:11" ht="15" customHeight="1" x14ac:dyDescent="0.2">
      <c r="A61" s="163" t="s">
        <v>482</v>
      </c>
      <c r="B61" s="317" t="s">
        <v>470</v>
      </c>
      <c r="C61" s="10"/>
      <c r="D61" s="10"/>
      <c r="E61" s="10"/>
      <c r="F61" s="10"/>
      <c r="G61" s="10"/>
      <c r="H61" s="10"/>
      <c r="I61" s="109">
        <v>0</v>
      </c>
      <c r="J61" s="110">
        <v>8</v>
      </c>
      <c r="K61" s="18">
        <f t="shared" si="7"/>
        <v>8</v>
      </c>
    </row>
    <row r="62" spans="1:11" ht="15" customHeight="1" x14ac:dyDescent="0.2">
      <c r="A62" s="163" t="s">
        <v>483</v>
      </c>
      <c r="B62" s="317" t="s">
        <v>471</v>
      </c>
      <c r="C62" s="10"/>
      <c r="D62" s="10"/>
      <c r="E62" s="10"/>
      <c r="F62" s="10"/>
      <c r="G62" s="10"/>
      <c r="H62" s="10"/>
      <c r="I62" s="109"/>
      <c r="J62" s="110"/>
      <c r="K62" s="18">
        <f t="shared" si="7"/>
        <v>0</v>
      </c>
    </row>
    <row r="63" spans="1:11" ht="15" customHeight="1" x14ac:dyDescent="0.2">
      <c r="A63" s="163" t="s">
        <v>484</v>
      </c>
      <c r="B63" s="317" t="s">
        <v>472</v>
      </c>
      <c r="C63" s="10"/>
      <c r="D63" s="10"/>
      <c r="E63" s="10"/>
      <c r="F63" s="10"/>
      <c r="G63" s="10"/>
      <c r="H63" s="10"/>
      <c r="I63" s="109"/>
      <c r="J63" s="110"/>
      <c r="K63" s="23">
        <f t="shared" si="7"/>
        <v>0</v>
      </c>
    </row>
    <row r="64" spans="1:11" ht="15" customHeight="1" x14ac:dyDescent="0.2">
      <c r="A64" s="163" t="s">
        <v>474</v>
      </c>
      <c r="B64" s="317" t="s">
        <v>473</v>
      </c>
      <c r="C64" s="10"/>
      <c r="D64" s="10"/>
      <c r="E64" s="10"/>
      <c r="F64" s="10"/>
      <c r="G64" s="10"/>
      <c r="H64" s="10"/>
      <c r="I64" s="109"/>
      <c r="J64" s="110"/>
      <c r="K64" s="23">
        <f t="shared" si="7"/>
        <v>0</v>
      </c>
    </row>
    <row r="65" spans="1:11" ht="15" customHeight="1" x14ac:dyDescent="0.2">
      <c r="A65" s="318" t="s">
        <v>92</v>
      </c>
      <c r="B65" s="319" t="s">
        <v>93</v>
      </c>
      <c r="C65" s="13">
        <f>SUM(C54:C64)</f>
        <v>106</v>
      </c>
      <c r="D65" s="13">
        <f t="shared" ref="D65:J65" si="8">SUM(D54:D64)</f>
        <v>27</v>
      </c>
      <c r="E65" s="13">
        <f t="shared" si="8"/>
        <v>0</v>
      </c>
      <c r="F65" s="13">
        <f t="shared" si="8"/>
        <v>0</v>
      </c>
      <c r="G65" s="13">
        <f t="shared" si="8"/>
        <v>79</v>
      </c>
      <c r="H65" s="13">
        <f t="shared" si="8"/>
        <v>102</v>
      </c>
      <c r="I65" s="13">
        <f t="shared" si="8"/>
        <v>0</v>
      </c>
      <c r="J65" s="13">
        <f t="shared" si="8"/>
        <v>8</v>
      </c>
      <c r="K65" s="23">
        <f>SUM(K54:K64)</f>
        <v>322</v>
      </c>
    </row>
    <row r="66" spans="1:11" ht="15" customHeight="1" x14ac:dyDescent="0.2">
      <c r="A66" s="327" t="s">
        <v>612</v>
      </c>
      <c r="B66" s="328" t="s">
        <v>93</v>
      </c>
      <c r="C66" s="90">
        <v>20</v>
      </c>
      <c r="D66" s="90">
        <v>1</v>
      </c>
      <c r="E66" s="90"/>
      <c r="F66" s="90"/>
      <c r="G66" s="90">
        <v>13</v>
      </c>
      <c r="H66" s="90">
        <v>27</v>
      </c>
      <c r="I66" s="90">
        <v>0</v>
      </c>
      <c r="J66" s="90">
        <v>1</v>
      </c>
      <c r="K66" s="18">
        <f t="shared" ref="K66:K67" si="9">SUM(C66:J66)</f>
        <v>62</v>
      </c>
    </row>
    <row r="67" spans="1:11" ht="15" customHeight="1" x14ac:dyDescent="0.2">
      <c r="A67" s="327" t="s">
        <v>613</v>
      </c>
      <c r="B67" s="328" t="s">
        <v>93</v>
      </c>
      <c r="C67" s="90">
        <v>41</v>
      </c>
      <c r="D67" s="90">
        <v>2</v>
      </c>
      <c r="E67" s="90"/>
      <c r="F67" s="90"/>
      <c r="G67" s="90">
        <v>45</v>
      </c>
      <c r="H67" s="90">
        <v>13</v>
      </c>
      <c r="I67" s="90">
        <v>0</v>
      </c>
      <c r="J67" s="90">
        <v>2</v>
      </c>
      <c r="K67" s="18">
        <f t="shared" si="9"/>
        <v>103</v>
      </c>
    </row>
    <row r="68" spans="1:11" ht="15" customHeight="1" x14ac:dyDescent="0.2">
      <c r="A68" s="273" t="s">
        <v>555</v>
      </c>
      <c r="B68" s="329"/>
      <c r="C68" s="562"/>
      <c r="D68" s="563"/>
      <c r="E68" s="563"/>
      <c r="F68" s="563"/>
      <c r="G68" s="563"/>
      <c r="H68" s="563"/>
      <c r="I68" s="563"/>
      <c r="J68" s="563"/>
      <c r="K68" s="564"/>
    </row>
    <row r="69" spans="1:11" ht="15" customHeight="1" x14ac:dyDescent="0.2">
      <c r="A69" s="315" t="s">
        <v>462</v>
      </c>
      <c r="B69" s="316" t="s">
        <v>461</v>
      </c>
      <c r="C69" s="101"/>
      <c r="D69" s="102"/>
      <c r="E69" s="102"/>
      <c r="F69" s="102"/>
      <c r="G69" s="102"/>
      <c r="H69" s="102"/>
      <c r="I69" s="102"/>
      <c r="J69" s="102"/>
      <c r="K69" s="103"/>
    </row>
    <row r="70" spans="1:11" ht="15" customHeight="1" x14ac:dyDescent="0.2">
      <c r="A70" s="163" t="s">
        <v>476</v>
      </c>
      <c r="B70" s="317" t="s">
        <v>463</v>
      </c>
      <c r="C70" s="10"/>
      <c r="D70" s="10"/>
      <c r="E70" s="10"/>
      <c r="F70" s="10"/>
      <c r="G70" s="10"/>
      <c r="H70" s="10"/>
      <c r="I70" s="109"/>
      <c r="J70" s="110"/>
      <c r="K70" s="18">
        <f>SUM(C70:J70)</f>
        <v>0</v>
      </c>
    </row>
    <row r="71" spans="1:11" ht="15" customHeight="1" x14ac:dyDescent="0.2">
      <c r="A71" s="163" t="s">
        <v>477</v>
      </c>
      <c r="B71" s="317" t="s">
        <v>464</v>
      </c>
      <c r="C71" s="10">
        <v>104</v>
      </c>
      <c r="D71" s="10">
        <v>110</v>
      </c>
      <c r="E71" s="10"/>
      <c r="F71" s="10"/>
      <c r="G71" s="10">
        <v>25</v>
      </c>
      <c r="H71" s="10">
        <v>0</v>
      </c>
      <c r="I71" s="109">
        <v>0</v>
      </c>
      <c r="J71" s="110">
        <v>1</v>
      </c>
      <c r="K71" s="18">
        <f t="shared" ref="K71:K80" si="10">SUM(C71:J71)</f>
        <v>240</v>
      </c>
    </row>
    <row r="72" spans="1:11" ht="15" customHeight="1" x14ac:dyDescent="0.2">
      <c r="A72" s="163" t="s">
        <v>478</v>
      </c>
      <c r="B72" s="317" t="s">
        <v>465</v>
      </c>
      <c r="C72" s="10">
        <v>78</v>
      </c>
      <c r="D72" s="10">
        <v>0</v>
      </c>
      <c r="E72" s="10"/>
      <c r="F72" s="10"/>
      <c r="G72" s="10"/>
      <c r="H72" s="10"/>
      <c r="I72" s="109"/>
      <c r="J72" s="110"/>
      <c r="K72" s="18">
        <f t="shared" si="10"/>
        <v>78</v>
      </c>
    </row>
    <row r="73" spans="1:11" ht="15" customHeight="1" x14ac:dyDescent="0.2">
      <c r="A73" s="163" t="s">
        <v>479</v>
      </c>
      <c r="B73" s="317" t="s">
        <v>466</v>
      </c>
      <c r="C73" s="10"/>
      <c r="D73" s="10"/>
      <c r="E73" s="10"/>
      <c r="F73" s="10"/>
      <c r="G73" s="10"/>
      <c r="H73" s="10"/>
      <c r="I73" s="109"/>
      <c r="J73" s="110"/>
      <c r="K73" s="18">
        <f t="shared" si="10"/>
        <v>0</v>
      </c>
    </row>
    <row r="74" spans="1:11" ht="15" customHeight="1" x14ac:dyDescent="0.2">
      <c r="A74" s="163" t="s">
        <v>480</v>
      </c>
      <c r="B74" s="317" t="s">
        <v>467</v>
      </c>
      <c r="C74" s="10"/>
      <c r="D74" s="10"/>
      <c r="E74" s="10"/>
      <c r="F74" s="10"/>
      <c r="G74" s="10">
        <v>10</v>
      </c>
      <c r="H74" s="10">
        <v>66</v>
      </c>
      <c r="I74" s="109"/>
      <c r="J74" s="110"/>
      <c r="K74" s="18">
        <f t="shared" si="10"/>
        <v>76</v>
      </c>
    </row>
    <row r="75" spans="1:11" ht="15" customHeight="1" x14ac:dyDescent="0.2">
      <c r="A75" s="163" t="s">
        <v>481</v>
      </c>
      <c r="B75" s="317" t="s">
        <v>468</v>
      </c>
      <c r="C75" s="10"/>
      <c r="D75" s="10"/>
      <c r="E75" s="10"/>
      <c r="F75" s="10"/>
      <c r="G75" s="10"/>
      <c r="H75" s="10"/>
      <c r="I75" s="109"/>
      <c r="J75" s="110"/>
      <c r="K75" s="18">
        <f t="shared" si="10"/>
        <v>0</v>
      </c>
    </row>
    <row r="76" spans="1:11" ht="15" customHeight="1" x14ac:dyDescent="0.2">
      <c r="A76" s="163" t="s">
        <v>475</v>
      </c>
      <c r="B76" s="317" t="s">
        <v>469</v>
      </c>
      <c r="C76" s="10"/>
      <c r="D76" s="10"/>
      <c r="E76" s="10"/>
      <c r="F76" s="10"/>
      <c r="G76" s="10"/>
      <c r="H76" s="10"/>
      <c r="I76" s="109"/>
      <c r="J76" s="110"/>
      <c r="K76" s="18">
        <f t="shared" si="10"/>
        <v>0</v>
      </c>
    </row>
    <row r="77" spans="1:11" ht="15" customHeight="1" x14ac:dyDescent="0.2">
      <c r="A77" s="163" t="s">
        <v>482</v>
      </c>
      <c r="B77" s="317" t="s">
        <v>470</v>
      </c>
      <c r="C77" s="10"/>
      <c r="D77" s="10"/>
      <c r="E77" s="10"/>
      <c r="F77" s="10"/>
      <c r="G77" s="10"/>
      <c r="H77" s="10"/>
      <c r="I77" s="109"/>
      <c r="J77" s="110"/>
      <c r="K77" s="18">
        <f t="shared" si="10"/>
        <v>0</v>
      </c>
    </row>
    <row r="78" spans="1:11" ht="15" customHeight="1" x14ac:dyDescent="0.2">
      <c r="A78" s="163" t="s">
        <v>483</v>
      </c>
      <c r="B78" s="317" t="s">
        <v>471</v>
      </c>
      <c r="C78" s="10"/>
      <c r="D78" s="10"/>
      <c r="E78" s="10"/>
      <c r="F78" s="10"/>
      <c r="G78" s="10"/>
      <c r="H78" s="10"/>
      <c r="I78" s="109"/>
      <c r="J78" s="110"/>
      <c r="K78" s="18">
        <f t="shared" si="10"/>
        <v>0</v>
      </c>
    </row>
    <row r="79" spans="1:11" ht="15" customHeight="1" x14ac:dyDescent="0.2">
      <c r="A79" s="163" t="s">
        <v>484</v>
      </c>
      <c r="B79" s="317" t="s">
        <v>472</v>
      </c>
      <c r="C79" s="10">
        <v>75</v>
      </c>
      <c r="D79" s="10">
        <v>36</v>
      </c>
      <c r="E79" s="10"/>
      <c r="F79" s="10"/>
      <c r="G79" s="10"/>
      <c r="H79" s="10"/>
      <c r="I79" s="109"/>
      <c r="J79" s="110"/>
      <c r="K79" s="23">
        <f t="shared" si="10"/>
        <v>111</v>
      </c>
    </row>
    <row r="80" spans="1:11" ht="15" customHeight="1" x14ac:dyDescent="0.2">
      <c r="A80" s="163" t="s">
        <v>474</v>
      </c>
      <c r="B80" s="317" t="s">
        <v>473</v>
      </c>
      <c r="C80" s="10"/>
      <c r="D80" s="10"/>
      <c r="E80" s="10"/>
      <c r="F80" s="10"/>
      <c r="G80" s="10"/>
      <c r="H80" s="10"/>
      <c r="I80" s="109"/>
      <c r="J80" s="110"/>
      <c r="K80" s="23">
        <f t="shared" si="10"/>
        <v>0</v>
      </c>
    </row>
    <row r="81" spans="1:11" ht="15" customHeight="1" x14ac:dyDescent="0.2">
      <c r="A81" s="318" t="s">
        <v>92</v>
      </c>
      <c r="B81" s="319" t="s">
        <v>93</v>
      </c>
      <c r="C81" s="13">
        <f>SUM(C70:C80)</f>
        <v>257</v>
      </c>
      <c r="D81" s="13">
        <f t="shared" ref="D81:J81" si="11">SUM(D70:D80)</f>
        <v>146</v>
      </c>
      <c r="E81" s="13">
        <f t="shared" si="11"/>
        <v>0</v>
      </c>
      <c r="F81" s="13">
        <f t="shared" si="11"/>
        <v>0</v>
      </c>
      <c r="G81" s="13">
        <f t="shared" si="11"/>
        <v>35</v>
      </c>
      <c r="H81" s="13">
        <f t="shared" si="11"/>
        <v>66</v>
      </c>
      <c r="I81" s="13">
        <f t="shared" si="11"/>
        <v>0</v>
      </c>
      <c r="J81" s="13">
        <f t="shared" si="11"/>
        <v>1</v>
      </c>
      <c r="K81" s="23">
        <f>SUM(K70:K80)</f>
        <v>505</v>
      </c>
    </row>
    <row r="82" spans="1:11" ht="15" customHeight="1" x14ac:dyDescent="0.2">
      <c r="A82" s="327" t="s">
        <v>614</v>
      </c>
      <c r="B82" s="328" t="s">
        <v>93</v>
      </c>
      <c r="C82" s="109">
        <v>221</v>
      </c>
      <c r="D82" s="109">
        <v>129</v>
      </c>
      <c r="E82" s="109"/>
      <c r="F82" s="109"/>
      <c r="G82" s="109">
        <v>34</v>
      </c>
      <c r="H82" s="109">
        <v>61</v>
      </c>
      <c r="I82" s="109">
        <v>0</v>
      </c>
      <c r="J82" s="109">
        <v>1</v>
      </c>
      <c r="K82" s="18">
        <f t="shared" ref="K82:K83" si="12">SUM(C82:J82)</f>
        <v>446</v>
      </c>
    </row>
    <row r="83" spans="1:11" ht="15" customHeight="1" x14ac:dyDescent="0.2">
      <c r="A83" s="327" t="s">
        <v>615</v>
      </c>
      <c r="B83" s="328" t="s">
        <v>93</v>
      </c>
      <c r="C83" s="90">
        <v>30</v>
      </c>
      <c r="D83" s="90">
        <v>4</v>
      </c>
      <c r="E83" s="90"/>
      <c r="F83" s="90"/>
      <c r="G83" s="90">
        <v>1</v>
      </c>
      <c r="H83" s="90">
        <v>0</v>
      </c>
      <c r="I83" s="90">
        <v>0</v>
      </c>
      <c r="J83" s="90">
        <v>0</v>
      </c>
      <c r="K83" s="18">
        <f t="shared" si="12"/>
        <v>35</v>
      </c>
    </row>
    <row r="84" spans="1:11" ht="15" customHeight="1" x14ac:dyDescent="0.2">
      <c r="A84" s="273" t="s">
        <v>556</v>
      </c>
      <c r="B84" s="329"/>
      <c r="C84" s="562"/>
      <c r="D84" s="563"/>
      <c r="E84" s="563"/>
      <c r="F84" s="563"/>
      <c r="G84" s="563"/>
      <c r="H84" s="563"/>
      <c r="I84" s="563"/>
      <c r="J84" s="563"/>
      <c r="K84" s="564"/>
    </row>
    <row r="85" spans="1:11" ht="15" customHeight="1" x14ac:dyDescent="0.2">
      <c r="A85" s="315" t="s">
        <v>462</v>
      </c>
      <c r="B85" s="316" t="s">
        <v>461</v>
      </c>
      <c r="C85" s="101"/>
      <c r="D85" s="102"/>
      <c r="E85" s="102"/>
      <c r="F85" s="102"/>
      <c r="G85" s="102"/>
      <c r="H85" s="102"/>
      <c r="I85" s="102"/>
      <c r="J85" s="102"/>
      <c r="K85" s="103"/>
    </row>
    <row r="86" spans="1:11" ht="15" customHeight="1" x14ac:dyDescent="0.2">
      <c r="A86" s="163" t="s">
        <v>476</v>
      </c>
      <c r="B86" s="317" t="s">
        <v>463</v>
      </c>
      <c r="C86" s="10"/>
      <c r="D86" s="10"/>
      <c r="E86" s="10"/>
      <c r="F86" s="10"/>
      <c r="G86" s="10"/>
      <c r="H86" s="10"/>
      <c r="I86" s="109"/>
      <c r="J86" s="110"/>
      <c r="K86" s="18">
        <f>SUM(C86:J86)</f>
        <v>0</v>
      </c>
    </row>
    <row r="87" spans="1:11" ht="15" customHeight="1" x14ac:dyDescent="0.2">
      <c r="A87" s="163" t="s">
        <v>477</v>
      </c>
      <c r="B87" s="317" t="s">
        <v>464</v>
      </c>
      <c r="C87" s="10"/>
      <c r="D87" s="10"/>
      <c r="E87" s="10"/>
      <c r="F87" s="10"/>
      <c r="G87" s="10"/>
      <c r="H87" s="10"/>
      <c r="I87" s="109"/>
      <c r="J87" s="110"/>
      <c r="K87" s="18">
        <f t="shared" ref="K87:K96" si="13">SUM(C87:J87)</f>
        <v>0</v>
      </c>
    </row>
    <row r="88" spans="1:11" ht="15" customHeight="1" x14ac:dyDescent="0.2">
      <c r="A88" s="163" t="s">
        <v>478</v>
      </c>
      <c r="B88" s="317" t="s">
        <v>465</v>
      </c>
      <c r="C88" s="10"/>
      <c r="D88" s="10"/>
      <c r="E88" s="10"/>
      <c r="F88" s="10"/>
      <c r="G88" s="10"/>
      <c r="H88" s="10"/>
      <c r="I88" s="109"/>
      <c r="J88" s="110"/>
      <c r="K88" s="18">
        <f t="shared" si="13"/>
        <v>0</v>
      </c>
    </row>
    <row r="89" spans="1:11" ht="15" customHeight="1" x14ac:dyDescent="0.2">
      <c r="A89" s="163" t="s">
        <v>479</v>
      </c>
      <c r="B89" s="317" t="s">
        <v>466</v>
      </c>
      <c r="C89" s="10"/>
      <c r="D89" s="10"/>
      <c r="E89" s="10"/>
      <c r="F89" s="10"/>
      <c r="G89" s="10"/>
      <c r="H89" s="10"/>
      <c r="I89" s="109"/>
      <c r="J89" s="110"/>
      <c r="K89" s="18">
        <f t="shared" si="13"/>
        <v>0</v>
      </c>
    </row>
    <row r="90" spans="1:11" ht="15" customHeight="1" x14ac:dyDescent="0.2">
      <c r="A90" s="163" t="s">
        <v>480</v>
      </c>
      <c r="B90" s="317" t="s">
        <v>467</v>
      </c>
      <c r="C90" s="10"/>
      <c r="D90" s="10"/>
      <c r="E90" s="10"/>
      <c r="F90" s="10"/>
      <c r="G90" s="10"/>
      <c r="H90" s="10"/>
      <c r="I90" s="109"/>
      <c r="J90" s="110"/>
      <c r="K90" s="18">
        <f t="shared" si="13"/>
        <v>0</v>
      </c>
    </row>
    <row r="91" spans="1:11" ht="15" customHeight="1" x14ac:dyDescent="0.2">
      <c r="A91" s="163" t="s">
        <v>481</v>
      </c>
      <c r="B91" s="317" t="s">
        <v>468</v>
      </c>
      <c r="C91" s="10"/>
      <c r="D91" s="10"/>
      <c r="E91" s="10"/>
      <c r="F91" s="10"/>
      <c r="G91" s="10"/>
      <c r="H91" s="10"/>
      <c r="I91" s="109"/>
      <c r="J91" s="110"/>
      <c r="K91" s="18">
        <f t="shared" si="13"/>
        <v>0</v>
      </c>
    </row>
    <row r="92" spans="1:11" ht="15" customHeight="1" x14ac:dyDescent="0.2">
      <c r="A92" s="163" t="s">
        <v>475</v>
      </c>
      <c r="B92" s="317" t="s">
        <v>469</v>
      </c>
      <c r="C92" s="10"/>
      <c r="D92" s="10"/>
      <c r="E92" s="10"/>
      <c r="F92" s="10"/>
      <c r="G92" s="10"/>
      <c r="H92" s="10"/>
      <c r="I92" s="109"/>
      <c r="J92" s="110"/>
      <c r="K92" s="18">
        <f t="shared" si="13"/>
        <v>0</v>
      </c>
    </row>
    <row r="93" spans="1:11" ht="15" customHeight="1" x14ac:dyDescent="0.2">
      <c r="A93" s="163" t="s">
        <v>482</v>
      </c>
      <c r="B93" s="317" t="s">
        <v>470</v>
      </c>
      <c r="C93" s="10">
        <v>25</v>
      </c>
      <c r="D93" s="10">
        <v>49</v>
      </c>
      <c r="E93" s="10"/>
      <c r="F93" s="10"/>
      <c r="G93" s="10"/>
      <c r="H93" s="10"/>
      <c r="I93" s="109"/>
      <c r="J93" s="110"/>
      <c r="K93" s="18">
        <f t="shared" si="13"/>
        <v>74</v>
      </c>
    </row>
    <row r="94" spans="1:11" ht="15" customHeight="1" x14ac:dyDescent="0.2">
      <c r="A94" s="163" t="s">
        <v>483</v>
      </c>
      <c r="B94" s="317" t="s">
        <v>471</v>
      </c>
      <c r="C94" s="10"/>
      <c r="D94" s="10"/>
      <c r="E94" s="10"/>
      <c r="F94" s="10"/>
      <c r="G94" s="10"/>
      <c r="H94" s="10"/>
      <c r="I94" s="109"/>
      <c r="J94" s="110"/>
      <c r="K94" s="18">
        <f t="shared" si="13"/>
        <v>0</v>
      </c>
    </row>
    <row r="95" spans="1:11" ht="15" customHeight="1" x14ac:dyDescent="0.2">
      <c r="A95" s="163" t="s">
        <v>484</v>
      </c>
      <c r="B95" s="317" t="s">
        <v>472</v>
      </c>
      <c r="C95" s="10"/>
      <c r="D95" s="10"/>
      <c r="E95" s="10"/>
      <c r="F95" s="10"/>
      <c r="G95" s="10"/>
      <c r="H95" s="10"/>
      <c r="I95" s="109"/>
      <c r="J95" s="110"/>
      <c r="K95" s="23">
        <f t="shared" si="13"/>
        <v>0</v>
      </c>
    </row>
    <row r="96" spans="1:11" ht="15" customHeight="1" x14ac:dyDescent="0.2">
      <c r="A96" s="163" t="s">
        <v>474</v>
      </c>
      <c r="B96" s="317" t="s">
        <v>473</v>
      </c>
      <c r="C96" s="10">
        <v>46</v>
      </c>
      <c r="D96" s="10">
        <v>25</v>
      </c>
      <c r="E96" s="10"/>
      <c r="F96" s="10"/>
      <c r="G96" s="10">
        <v>42</v>
      </c>
      <c r="H96" s="10">
        <v>0</v>
      </c>
      <c r="I96" s="109"/>
      <c r="J96" s="110"/>
      <c r="K96" s="23">
        <f t="shared" si="13"/>
        <v>113</v>
      </c>
    </row>
    <row r="97" spans="1:11" ht="15" customHeight="1" x14ac:dyDescent="0.2">
      <c r="A97" s="318" t="s">
        <v>92</v>
      </c>
      <c r="B97" s="319" t="s">
        <v>93</v>
      </c>
      <c r="C97" s="13">
        <f>SUM(C86:C96)</f>
        <v>71</v>
      </c>
      <c r="D97" s="13">
        <f t="shared" ref="D97:J97" si="14">SUM(D86:D96)</f>
        <v>74</v>
      </c>
      <c r="E97" s="13">
        <f t="shared" si="14"/>
        <v>0</v>
      </c>
      <c r="F97" s="13">
        <f t="shared" si="14"/>
        <v>0</v>
      </c>
      <c r="G97" s="13">
        <f t="shared" si="14"/>
        <v>42</v>
      </c>
      <c r="H97" s="13">
        <f t="shared" si="14"/>
        <v>0</v>
      </c>
      <c r="I97" s="13">
        <f t="shared" si="14"/>
        <v>0</v>
      </c>
      <c r="J97" s="13">
        <f t="shared" si="14"/>
        <v>0</v>
      </c>
      <c r="K97" s="23">
        <f>SUM(K86:K96)</f>
        <v>187</v>
      </c>
    </row>
    <row r="98" spans="1:11" ht="15" customHeight="1" x14ac:dyDescent="0.2">
      <c r="A98" s="327" t="s">
        <v>616</v>
      </c>
      <c r="B98" s="328" t="s">
        <v>93</v>
      </c>
      <c r="C98" s="109">
        <v>38</v>
      </c>
      <c r="D98" s="109">
        <v>34</v>
      </c>
      <c r="E98" s="109"/>
      <c r="F98" s="109"/>
      <c r="G98" s="109">
        <v>28</v>
      </c>
      <c r="H98" s="109"/>
      <c r="I98" s="109"/>
      <c r="J98" s="109"/>
      <c r="K98" s="18">
        <f t="shared" ref="K98:K99" si="15">SUM(C98:J98)</f>
        <v>100</v>
      </c>
    </row>
    <row r="99" spans="1:11" ht="15" customHeight="1" x14ac:dyDescent="0.2">
      <c r="A99" s="327" t="s">
        <v>617</v>
      </c>
      <c r="B99" s="328" t="s">
        <v>93</v>
      </c>
      <c r="C99" s="90">
        <v>3</v>
      </c>
      <c r="D99" s="90">
        <v>1</v>
      </c>
      <c r="E99" s="90"/>
      <c r="F99" s="90"/>
      <c r="G99" s="90">
        <v>2</v>
      </c>
      <c r="H99" s="90"/>
      <c r="I99" s="90"/>
      <c r="J99" s="90"/>
      <c r="K99" s="18">
        <f t="shared" si="15"/>
        <v>6</v>
      </c>
    </row>
    <row r="100" spans="1:11" ht="15" customHeight="1" x14ac:dyDescent="0.2">
      <c r="A100" s="273" t="s">
        <v>600</v>
      </c>
      <c r="B100" s="329"/>
      <c r="C100" s="562"/>
      <c r="D100" s="563"/>
      <c r="E100" s="563"/>
      <c r="F100" s="563"/>
      <c r="G100" s="563"/>
      <c r="H100" s="563"/>
      <c r="I100" s="563"/>
      <c r="J100" s="563"/>
      <c r="K100" s="564"/>
    </row>
    <row r="101" spans="1:11" ht="15" customHeight="1" x14ac:dyDescent="0.2">
      <c r="A101" s="315" t="s">
        <v>462</v>
      </c>
      <c r="B101" s="316" t="s">
        <v>461</v>
      </c>
      <c r="C101" s="101"/>
      <c r="D101" s="102"/>
      <c r="E101" s="102"/>
      <c r="F101" s="102"/>
      <c r="G101" s="102"/>
      <c r="H101" s="102"/>
      <c r="I101" s="102"/>
      <c r="J101" s="102"/>
      <c r="K101" s="103"/>
    </row>
    <row r="102" spans="1:11" ht="15" customHeight="1" x14ac:dyDescent="0.2">
      <c r="A102" s="163" t="s">
        <v>476</v>
      </c>
      <c r="B102" s="317" t="s">
        <v>463</v>
      </c>
      <c r="C102" s="10"/>
      <c r="D102" s="10"/>
      <c r="E102" s="10"/>
      <c r="F102" s="10"/>
      <c r="G102" s="10"/>
      <c r="H102" s="10"/>
      <c r="I102" s="109"/>
      <c r="J102" s="110"/>
      <c r="K102" s="18">
        <f>SUM(C102:J102)</f>
        <v>0</v>
      </c>
    </row>
    <row r="103" spans="1:11" ht="15" customHeight="1" x14ac:dyDescent="0.2">
      <c r="A103" s="163" t="s">
        <v>477</v>
      </c>
      <c r="B103" s="317" t="s">
        <v>464</v>
      </c>
      <c r="C103" s="10"/>
      <c r="D103" s="10"/>
      <c r="E103" s="10"/>
      <c r="F103" s="10"/>
      <c r="G103" s="10"/>
      <c r="H103" s="10"/>
      <c r="I103" s="109"/>
      <c r="J103" s="110"/>
      <c r="K103" s="18">
        <f t="shared" ref="K103:K112" si="16">SUM(C103:J103)</f>
        <v>0</v>
      </c>
    </row>
    <row r="104" spans="1:11" ht="15" customHeight="1" x14ac:dyDescent="0.2">
      <c r="A104" s="163" t="s">
        <v>478</v>
      </c>
      <c r="B104" s="317" t="s">
        <v>465</v>
      </c>
      <c r="C104" s="10"/>
      <c r="D104" s="10"/>
      <c r="E104" s="10"/>
      <c r="F104" s="10"/>
      <c r="G104" s="10"/>
      <c r="H104" s="10"/>
      <c r="I104" s="109"/>
      <c r="J104" s="110"/>
      <c r="K104" s="18">
        <f t="shared" si="16"/>
        <v>0</v>
      </c>
    </row>
    <row r="105" spans="1:11" ht="15" customHeight="1" x14ac:dyDescent="0.2">
      <c r="A105" s="163" t="s">
        <v>479</v>
      </c>
      <c r="B105" s="317" t="s">
        <v>466</v>
      </c>
      <c r="C105" s="10"/>
      <c r="D105" s="10"/>
      <c r="E105" s="10"/>
      <c r="F105" s="10"/>
      <c r="G105" s="10"/>
      <c r="H105" s="10"/>
      <c r="I105" s="109"/>
      <c r="J105" s="110"/>
      <c r="K105" s="18">
        <f t="shared" si="16"/>
        <v>0</v>
      </c>
    </row>
    <row r="106" spans="1:11" ht="15" customHeight="1" x14ac:dyDescent="0.2">
      <c r="A106" s="163" t="s">
        <v>480</v>
      </c>
      <c r="B106" s="317" t="s">
        <v>467</v>
      </c>
      <c r="C106" s="10"/>
      <c r="D106" s="10"/>
      <c r="E106" s="10"/>
      <c r="F106" s="10"/>
      <c r="G106" s="10"/>
      <c r="H106" s="10"/>
      <c r="I106" s="109"/>
      <c r="J106" s="110"/>
      <c r="K106" s="18">
        <f t="shared" si="16"/>
        <v>0</v>
      </c>
    </row>
    <row r="107" spans="1:11" ht="15" customHeight="1" x14ac:dyDescent="0.2">
      <c r="A107" s="163" t="s">
        <v>481</v>
      </c>
      <c r="B107" s="317" t="s">
        <v>468</v>
      </c>
      <c r="C107" s="10"/>
      <c r="D107" s="10"/>
      <c r="E107" s="10"/>
      <c r="F107" s="10"/>
      <c r="G107" s="10"/>
      <c r="H107" s="10"/>
      <c r="I107" s="109"/>
      <c r="J107" s="110"/>
      <c r="K107" s="18">
        <f t="shared" si="16"/>
        <v>0</v>
      </c>
    </row>
    <row r="108" spans="1:11" ht="15" customHeight="1" x14ac:dyDescent="0.2">
      <c r="A108" s="163" t="s">
        <v>475</v>
      </c>
      <c r="B108" s="317" t="s">
        <v>469</v>
      </c>
      <c r="C108" s="10"/>
      <c r="D108" s="10"/>
      <c r="E108" s="10"/>
      <c r="F108" s="10"/>
      <c r="G108" s="10"/>
      <c r="H108" s="10"/>
      <c r="I108" s="109"/>
      <c r="J108" s="110"/>
      <c r="K108" s="18">
        <f t="shared" si="16"/>
        <v>0</v>
      </c>
    </row>
    <row r="109" spans="1:11" ht="15" customHeight="1" x14ac:dyDescent="0.2">
      <c r="A109" s="163" t="s">
        <v>482</v>
      </c>
      <c r="B109" s="317" t="s">
        <v>470</v>
      </c>
      <c r="C109" s="10"/>
      <c r="D109" s="10"/>
      <c r="E109" s="10"/>
      <c r="F109" s="10"/>
      <c r="G109" s="10"/>
      <c r="H109" s="10"/>
      <c r="I109" s="109">
        <v>3</v>
      </c>
      <c r="J109" s="110">
        <v>0</v>
      </c>
      <c r="K109" s="18">
        <f t="shared" si="16"/>
        <v>3</v>
      </c>
    </row>
    <row r="110" spans="1:11" ht="15" customHeight="1" x14ac:dyDescent="0.2">
      <c r="A110" s="163" t="s">
        <v>483</v>
      </c>
      <c r="B110" s="317" t="s">
        <v>471</v>
      </c>
      <c r="C110" s="10"/>
      <c r="D110" s="10"/>
      <c r="E110" s="10"/>
      <c r="F110" s="10"/>
      <c r="G110" s="10"/>
      <c r="H110" s="10"/>
      <c r="I110" s="109"/>
      <c r="J110" s="110"/>
      <c r="K110" s="18">
        <f t="shared" si="16"/>
        <v>0</v>
      </c>
    </row>
    <row r="111" spans="1:11" ht="15" customHeight="1" x14ac:dyDescent="0.2">
      <c r="A111" s="163" t="s">
        <v>484</v>
      </c>
      <c r="B111" s="317" t="s">
        <v>472</v>
      </c>
      <c r="C111" s="10"/>
      <c r="D111" s="10"/>
      <c r="E111" s="10"/>
      <c r="F111" s="10"/>
      <c r="G111" s="10"/>
      <c r="H111" s="10"/>
      <c r="I111" s="109"/>
      <c r="J111" s="110"/>
      <c r="K111" s="23">
        <f t="shared" si="16"/>
        <v>0</v>
      </c>
    </row>
    <row r="112" spans="1:11" ht="15" customHeight="1" x14ac:dyDescent="0.2">
      <c r="A112" s="163" t="s">
        <v>474</v>
      </c>
      <c r="B112" s="317" t="s">
        <v>473</v>
      </c>
      <c r="C112" s="10"/>
      <c r="D112" s="10"/>
      <c r="E112" s="10"/>
      <c r="F112" s="10"/>
      <c r="G112" s="10"/>
      <c r="H112" s="10"/>
      <c r="I112" s="109"/>
      <c r="J112" s="110"/>
      <c r="K112" s="23">
        <f t="shared" si="16"/>
        <v>0</v>
      </c>
    </row>
    <row r="113" spans="1:11" ht="15" customHeight="1" x14ac:dyDescent="0.2">
      <c r="A113" s="318" t="s">
        <v>92</v>
      </c>
      <c r="B113" s="319" t="s">
        <v>93</v>
      </c>
      <c r="C113" s="13">
        <f>SUM(C102:C112)</f>
        <v>0</v>
      </c>
      <c r="D113" s="13">
        <f t="shared" ref="D113:J113" si="17">SUM(D102:D112)</f>
        <v>0</v>
      </c>
      <c r="E113" s="13">
        <f t="shared" si="17"/>
        <v>0</v>
      </c>
      <c r="F113" s="13">
        <f t="shared" si="17"/>
        <v>0</v>
      </c>
      <c r="G113" s="13">
        <f t="shared" si="17"/>
        <v>0</v>
      </c>
      <c r="H113" s="13">
        <f t="shared" si="17"/>
        <v>0</v>
      </c>
      <c r="I113" s="13">
        <f t="shared" si="17"/>
        <v>3</v>
      </c>
      <c r="J113" s="13">
        <f t="shared" si="17"/>
        <v>0</v>
      </c>
      <c r="K113" s="23">
        <f>SUM(K102:K112)</f>
        <v>3</v>
      </c>
    </row>
    <row r="114" spans="1:11" ht="15" customHeight="1" x14ac:dyDescent="0.2">
      <c r="A114" s="327" t="s">
        <v>619</v>
      </c>
      <c r="B114" s="328" t="s">
        <v>93</v>
      </c>
      <c r="C114" s="109"/>
      <c r="D114" s="109"/>
      <c r="E114" s="109"/>
      <c r="F114" s="109"/>
      <c r="G114" s="109"/>
      <c r="H114" s="109"/>
      <c r="I114" s="109">
        <v>3</v>
      </c>
      <c r="J114" s="109">
        <v>0</v>
      </c>
      <c r="K114" s="18">
        <f t="shared" ref="K114:K115" si="18">SUM(C114:J114)</f>
        <v>3</v>
      </c>
    </row>
    <row r="115" spans="1:11" ht="15" customHeight="1" x14ac:dyDescent="0.2">
      <c r="A115" s="327" t="s">
        <v>620</v>
      </c>
      <c r="B115" s="328" t="s">
        <v>93</v>
      </c>
      <c r="C115" s="90"/>
      <c r="D115" s="90"/>
      <c r="E115" s="90"/>
      <c r="F115" s="90"/>
      <c r="G115" s="90"/>
      <c r="H115" s="90"/>
      <c r="I115" s="90">
        <v>3</v>
      </c>
      <c r="J115" s="90">
        <v>0</v>
      </c>
      <c r="K115" s="18">
        <f t="shared" si="18"/>
        <v>3</v>
      </c>
    </row>
    <row r="116" spans="1:11" ht="15" customHeight="1" x14ac:dyDescent="0.2">
      <c r="A116" s="166" t="s">
        <v>7</v>
      </c>
      <c r="B116" s="320"/>
      <c r="C116" s="562"/>
      <c r="D116" s="563"/>
      <c r="E116" s="563"/>
      <c r="F116" s="563"/>
      <c r="G116" s="563"/>
      <c r="H116" s="563"/>
      <c r="I116" s="563"/>
      <c r="J116" s="563"/>
      <c r="K116" s="564"/>
    </row>
    <row r="117" spans="1:11" x14ac:dyDescent="0.2">
      <c r="A117" s="315" t="s">
        <v>462</v>
      </c>
      <c r="B117" s="316" t="s">
        <v>461</v>
      </c>
      <c r="C117" s="559"/>
      <c r="D117" s="560"/>
      <c r="E117" s="560"/>
      <c r="F117" s="560"/>
      <c r="G117" s="560"/>
      <c r="H117" s="560"/>
      <c r="I117" s="560"/>
      <c r="J117" s="560"/>
      <c r="K117" s="561"/>
    </row>
    <row r="118" spans="1:11" ht="15" customHeight="1" x14ac:dyDescent="0.2">
      <c r="A118" s="163" t="s">
        <v>476</v>
      </c>
      <c r="B118" s="317" t="s">
        <v>463</v>
      </c>
      <c r="C118" s="143">
        <f t="shared" ref="C118:E131" si="19">SUM(C6,C22,C38,C54,C70,C86,C102)</f>
        <v>0</v>
      </c>
      <c r="D118" s="143">
        <f>SUM(D6,D22,D38,D54,D70,D86,D102,)</f>
        <v>0</v>
      </c>
      <c r="E118" s="143">
        <f>SUM(E6,E22,E38,E54,E70,E86,E102,)</f>
        <v>0</v>
      </c>
      <c r="F118" s="143">
        <f t="shared" ref="F118:J131" si="20">SUM(F6,F22,F38,F54,F70,F86,F102)</f>
        <v>0</v>
      </c>
      <c r="G118" s="143">
        <f t="shared" si="20"/>
        <v>0</v>
      </c>
      <c r="H118" s="143">
        <f t="shared" si="20"/>
        <v>0</v>
      </c>
      <c r="I118" s="126">
        <f t="shared" si="20"/>
        <v>0</v>
      </c>
      <c r="J118" s="144">
        <f t="shared" si="20"/>
        <v>0</v>
      </c>
      <c r="K118" s="142">
        <f>SUM(C118:J118)</f>
        <v>0</v>
      </c>
    </row>
    <row r="119" spans="1:11" ht="15" customHeight="1" x14ac:dyDescent="0.2">
      <c r="A119" s="163" t="s">
        <v>477</v>
      </c>
      <c r="B119" s="317" t="s">
        <v>464</v>
      </c>
      <c r="C119" s="143">
        <f t="shared" si="19"/>
        <v>104</v>
      </c>
      <c r="D119" s="143">
        <f t="shared" si="19"/>
        <v>110</v>
      </c>
      <c r="E119" s="143">
        <f t="shared" si="19"/>
        <v>0</v>
      </c>
      <c r="F119" s="143">
        <f t="shared" si="20"/>
        <v>0</v>
      </c>
      <c r="G119" s="143">
        <f t="shared" si="20"/>
        <v>25</v>
      </c>
      <c r="H119" s="143">
        <f t="shared" si="20"/>
        <v>0</v>
      </c>
      <c r="I119" s="126">
        <f t="shared" si="20"/>
        <v>0</v>
      </c>
      <c r="J119" s="144">
        <f t="shared" si="20"/>
        <v>1</v>
      </c>
      <c r="K119" s="142">
        <f t="shared" ref="K119:K128" si="21">SUM(C119:J119)</f>
        <v>240</v>
      </c>
    </row>
    <row r="120" spans="1:11" ht="15" customHeight="1" x14ac:dyDescent="0.2">
      <c r="A120" s="163" t="s">
        <v>478</v>
      </c>
      <c r="B120" s="317" t="s">
        <v>465</v>
      </c>
      <c r="C120" s="143">
        <f t="shared" si="19"/>
        <v>217</v>
      </c>
      <c r="D120" s="143">
        <f t="shared" si="19"/>
        <v>0</v>
      </c>
      <c r="E120" s="143">
        <f t="shared" si="19"/>
        <v>0</v>
      </c>
      <c r="F120" s="143">
        <f t="shared" si="20"/>
        <v>0</v>
      </c>
      <c r="G120" s="143">
        <f t="shared" si="20"/>
        <v>64</v>
      </c>
      <c r="H120" s="143">
        <f t="shared" si="20"/>
        <v>0</v>
      </c>
      <c r="I120" s="126">
        <f t="shared" si="20"/>
        <v>0</v>
      </c>
      <c r="J120" s="144">
        <f t="shared" si="20"/>
        <v>5</v>
      </c>
      <c r="K120" s="142">
        <f t="shared" si="21"/>
        <v>286</v>
      </c>
    </row>
    <row r="121" spans="1:11" ht="15" customHeight="1" x14ac:dyDescent="0.2">
      <c r="A121" s="163" t="s">
        <v>479</v>
      </c>
      <c r="B121" s="317" t="s">
        <v>466</v>
      </c>
      <c r="C121" s="143">
        <f t="shared" si="19"/>
        <v>125</v>
      </c>
      <c r="D121" s="143">
        <f t="shared" si="19"/>
        <v>68</v>
      </c>
      <c r="E121" s="143">
        <f t="shared" si="19"/>
        <v>0</v>
      </c>
      <c r="F121" s="143">
        <f t="shared" si="20"/>
        <v>0</v>
      </c>
      <c r="G121" s="143">
        <f t="shared" si="20"/>
        <v>98</v>
      </c>
      <c r="H121" s="143">
        <f t="shared" si="20"/>
        <v>85</v>
      </c>
      <c r="I121" s="126">
        <f t="shared" si="20"/>
        <v>2</v>
      </c>
      <c r="J121" s="144">
        <f t="shared" si="20"/>
        <v>2</v>
      </c>
      <c r="K121" s="142">
        <f t="shared" si="21"/>
        <v>380</v>
      </c>
    </row>
    <row r="122" spans="1:11" ht="15" customHeight="1" x14ac:dyDescent="0.2">
      <c r="A122" s="163" t="s">
        <v>480</v>
      </c>
      <c r="B122" s="317" t="s">
        <v>467</v>
      </c>
      <c r="C122" s="143">
        <f t="shared" si="19"/>
        <v>126</v>
      </c>
      <c r="D122" s="143">
        <f t="shared" si="19"/>
        <v>8</v>
      </c>
      <c r="E122" s="143">
        <f t="shared" si="19"/>
        <v>0</v>
      </c>
      <c r="F122" s="143">
        <f t="shared" si="20"/>
        <v>0</v>
      </c>
      <c r="G122" s="143">
        <f t="shared" si="20"/>
        <v>83</v>
      </c>
      <c r="H122" s="143">
        <f t="shared" si="20"/>
        <v>156</v>
      </c>
      <c r="I122" s="126">
        <f t="shared" si="20"/>
        <v>8</v>
      </c>
      <c r="J122" s="144">
        <f t="shared" si="20"/>
        <v>1</v>
      </c>
      <c r="K122" s="142">
        <f t="shared" si="21"/>
        <v>382</v>
      </c>
    </row>
    <row r="123" spans="1:11" ht="15" customHeight="1" x14ac:dyDescent="0.2">
      <c r="A123" s="163" t="s">
        <v>481</v>
      </c>
      <c r="B123" s="317" t="s">
        <v>468</v>
      </c>
      <c r="C123" s="143">
        <f t="shared" si="19"/>
        <v>0</v>
      </c>
      <c r="D123" s="143">
        <f t="shared" si="19"/>
        <v>0</v>
      </c>
      <c r="E123" s="143">
        <f t="shared" si="19"/>
        <v>0</v>
      </c>
      <c r="F123" s="143">
        <f t="shared" si="20"/>
        <v>0</v>
      </c>
      <c r="G123" s="143">
        <f t="shared" si="20"/>
        <v>0</v>
      </c>
      <c r="H123" s="143">
        <f t="shared" si="20"/>
        <v>0</v>
      </c>
      <c r="I123" s="126">
        <f t="shared" si="20"/>
        <v>0</v>
      </c>
      <c r="J123" s="144">
        <f t="shared" si="20"/>
        <v>0</v>
      </c>
      <c r="K123" s="142">
        <f t="shared" si="21"/>
        <v>0</v>
      </c>
    </row>
    <row r="124" spans="1:11" ht="15" customHeight="1" x14ac:dyDescent="0.2">
      <c r="A124" s="163" t="s">
        <v>475</v>
      </c>
      <c r="B124" s="317" t="s">
        <v>469</v>
      </c>
      <c r="C124" s="143">
        <f t="shared" si="19"/>
        <v>121</v>
      </c>
      <c r="D124" s="143">
        <f t="shared" si="19"/>
        <v>37</v>
      </c>
      <c r="E124" s="143">
        <f t="shared" si="19"/>
        <v>0</v>
      </c>
      <c r="F124" s="143">
        <f t="shared" si="20"/>
        <v>0</v>
      </c>
      <c r="G124" s="143">
        <f t="shared" si="20"/>
        <v>105</v>
      </c>
      <c r="H124" s="143">
        <f t="shared" si="20"/>
        <v>112</v>
      </c>
      <c r="I124" s="126">
        <f t="shared" si="20"/>
        <v>0</v>
      </c>
      <c r="J124" s="144">
        <f t="shared" si="20"/>
        <v>0</v>
      </c>
      <c r="K124" s="142">
        <f t="shared" si="21"/>
        <v>375</v>
      </c>
    </row>
    <row r="125" spans="1:11" ht="15" customHeight="1" x14ac:dyDescent="0.2">
      <c r="A125" s="163" t="s">
        <v>482</v>
      </c>
      <c r="B125" s="317" t="s">
        <v>470</v>
      </c>
      <c r="C125" s="143">
        <f t="shared" si="19"/>
        <v>152</v>
      </c>
      <c r="D125" s="143">
        <f t="shared" si="19"/>
        <v>83</v>
      </c>
      <c r="E125" s="143">
        <f t="shared" si="19"/>
        <v>0</v>
      </c>
      <c r="F125" s="143">
        <f t="shared" si="20"/>
        <v>0</v>
      </c>
      <c r="G125" s="143">
        <f t="shared" si="20"/>
        <v>102</v>
      </c>
      <c r="H125" s="143">
        <f>SUM(H13,H29,H45,H61,H78,H93,H109)</f>
        <v>76</v>
      </c>
      <c r="I125" s="126">
        <f t="shared" si="20"/>
        <v>13</v>
      </c>
      <c r="J125" s="144">
        <f t="shared" si="20"/>
        <v>24</v>
      </c>
      <c r="K125" s="142">
        <f t="shared" si="21"/>
        <v>450</v>
      </c>
    </row>
    <row r="126" spans="1:11" ht="15" customHeight="1" x14ac:dyDescent="0.2">
      <c r="A126" s="163" t="s">
        <v>483</v>
      </c>
      <c r="B126" s="317" t="s">
        <v>471</v>
      </c>
      <c r="C126" s="143">
        <f t="shared" si="19"/>
        <v>0</v>
      </c>
      <c r="D126" s="143">
        <f t="shared" si="19"/>
        <v>0</v>
      </c>
      <c r="E126" s="143">
        <f t="shared" si="19"/>
        <v>0</v>
      </c>
      <c r="F126" s="143">
        <f t="shared" si="20"/>
        <v>0</v>
      </c>
      <c r="G126" s="143">
        <f t="shared" si="20"/>
        <v>0</v>
      </c>
      <c r="H126" s="143">
        <f t="shared" si="20"/>
        <v>0</v>
      </c>
      <c r="I126" s="126">
        <f t="shared" si="20"/>
        <v>0</v>
      </c>
      <c r="J126" s="126">
        <f t="shared" si="20"/>
        <v>0</v>
      </c>
      <c r="K126" s="142">
        <f t="shared" si="21"/>
        <v>0</v>
      </c>
    </row>
    <row r="127" spans="1:11" ht="15" customHeight="1" x14ac:dyDescent="0.2">
      <c r="A127" s="163" t="s">
        <v>484</v>
      </c>
      <c r="B127" s="317" t="s">
        <v>472</v>
      </c>
      <c r="C127" s="143">
        <f t="shared" si="19"/>
        <v>75</v>
      </c>
      <c r="D127" s="143">
        <f t="shared" si="19"/>
        <v>36</v>
      </c>
      <c r="E127" s="143">
        <f t="shared" si="19"/>
        <v>0</v>
      </c>
      <c r="F127" s="143">
        <f t="shared" si="20"/>
        <v>0</v>
      </c>
      <c r="G127" s="143">
        <f t="shared" si="20"/>
        <v>0</v>
      </c>
      <c r="H127" s="143">
        <f t="shared" si="20"/>
        <v>0</v>
      </c>
      <c r="I127" s="126">
        <f t="shared" si="20"/>
        <v>0</v>
      </c>
      <c r="J127" s="126">
        <f t="shared" si="20"/>
        <v>0</v>
      </c>
      <c r="K127" s="148">
        <f t="shared" si="21"/>
        <v>111</v>
      </c>
    </row>
    <row r="128" spans="1:11" ht="15" customHeight="1" thickBot="1" x14ac:dyDescent="0.25">
      <c r="A128" s="163" t="s">
        <v>474</v>
      </c>
      <c r="B128" s="317" t="s">
        <v>473</v>
      </c>
      <c r="C128" s="301">
        <f t="shared" si="19"/>
        <v>46</v>
      </c>
      <c r="D128" s="301">
        <f t="shared" si="19"/>
        <v>25</v>
      </c>
      <c r="E128" s="301">
        <f t="shared" si="19"/>
        <v>0</v>
      </c>
      <c r="F128" s="301">
        <f t="shared" si="20"/>
        <v>0</v>
      </c>
      <c r="G128" s="301">
        <f t="shared" si="20"/>
        <v>42</v>
      </c>
      <c r="H128" s="301">
        <f t="shared" si="20"/>
        <v>0</v>
      </c>
      <c r="I128" s="169">
        <f t="shared" si="20"/>
        <v>0</v>
      </c>
      <c r="J128" s="170">
        <f t="shared" si="20"/>
        <v>0</v>
      </c>
      <c r="K128" s="142">
        <f t="shared" si="21"/>
        <v>113</v>
      </c>
    </row>
    <row r="129" spans="1:11" x14ac:dyDescent="0.2">
      <c r="A129" s="227" t="s">
        <v>559</v>
      </c>
      <c r="B129" s="228" t="s">
        <v>93</v>
      </c>
      <c r="C129" s="229">
        <f t="shared" si="19"/>
        <v>966</v>
      </c>
      <c r="D129" s="229">
        <f t="shared" si="19"/>
        <v>367</v>
      </c>
      <c r="E129" s="229">
        <f t="shared" si="19"/>
        <v>0</v>
      </c>
      <c r="F129" s="229">
        <f t="shared" si="20"/>
        <v>0</v>
      </c>
      <c r="G129" s="229">
        <f t="shared" si="20"/>
        <v>519</v>
      </c>
      <c r="H129" s="229">
        <f t="shared" si="20"/>
        <v>429</v>
      </c>
      <c r="I129" s="229">
        <f t="shared" si="20"/>
        <v>23</v>
      </c>
      <c r="J129" s="230">
        <f t="shared" si="20"/>
        <v>33</v>
      </c>
      <c r="K129" s="231">
        <f>SUM(K118:K128)</f>
        <v>2337</v>
      </c>
    </row>
    <row r="130" spans="1:11" x14ac:dyDescent="0.2">
      <c r="A130" s="57" t="s">
        <v>77</v>
      </c>
      <c r="B130" s="151" t="s">
        <v>93</v>
      </c>
      <c r="C130" s="109">
        <f t="shared" si="19"/>
        <v>624</v>
      </c>
      <c r="D130" s="109">
        <f t="shared" si="19"/>
        <v>246</v>
      </c>
      <c r="E130" s="109">
        <f t="shared" si="19"/>
        <v>0</v>
      </c>
      <c r="F130" s="109">
        <f t="shared" si="20"/>
        <v>0</v>
      </c>
      <c r="G130" s="109">
        <f t="shared" si="20"/>
        <v>302</v>
      </c>
      <c r="H130" s="109">
        <f t="shared" si="20"/>
        <v>272</v>
      </c>
      <c r="I130" s="109">
        <f t="shared" si="20"/>
        <v>10</v>
      </c>
      <c r="J130" s="109">
        <f t="shared" si="20"/>
        <v>13</v>
      </c>
      <c r="K130" s="18">
        <f>SUM(C130:J130)</f>
        <v>1467</v>
      </c>
    </row>
    <row r="131" spans="1:11" ht="13.5" thickBot="1" x14ac:dyDescent="0.25">
      <c r="A131" s="129" t="s">
        <v>78</v>
      </c>
      <c r="B131" s="152" t="s">
        <v>93</v>
      </c>
      <c r="C131" s="150">
        <f t="shared" si="19"/>
        <v>269</v>
      </c>
      <c r="D131" s="150">
        <f t="shared" si="19"/>
        <v>12</v>
      </c>
      <c r="E131" s="150">
        <f t="shared" si="19"/>
        <v>0</v>
      </c>
      <c r="F131" s="150">
        <f t="shared" si="20"/>
        <v>0</v>
      </c>
      <c r="G131" s="150">
        <f t="shared" si="20"/>
        <v>160</v>
      </c>
      <c r="H131" s="150">
        <f t="shared" si="20"/>
        <v>30</v>
      </c>
      <c r="I131" s="150">
        <f t="shared" si="20"/>
        <v>22</v>
      </c>
      <c r="J131" s="150">
        <f t="shared" si="20"/>
        <v>4</v>
      </c>
      <c r="K131" s="19">
        <f>SUM(C131:J131)</f>
        <v>497</v>
      </c>
    </row>
  </sheetData>
  <mergeCells count="16">
    <mergeCell ref="C5:K5"/>
    <mergeCell ref="C4:K4"/>
    <mergeCell ref="C20:K20"/>
    <mergeCell ref="C36:K36"/>
    <mergeCell ref="C52:K52"/>
    <mergeCell ref="I2:J2"/>
    <mergeCell ref="A1:K1"/>
    <mergeCell ref="C2:D2"/>
    <mergeCell ref="E2:F2"/>
    <mergeCell ref="G2:H2"/>
    <mergeCell ref="A2:A3"/>
    <mergeCell ref="C68:K68"/>
    <mergeCell ref="C84:K84"/>
    <mergeCell ref="C100:K100"/>
    <mergeCell ref="C116:K116"/>
    <mergeCell ref="C117:K117"/>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115"/>
  <sheetViews>
    <sheetView topLeftCell="A94" zoomScaleNormal="100" workbookViewId="0">
      <selection activeCell="O101" sqref="O101"/>
    </sheetView>
  </sheetViews>
  <sheetFormatPr defaultColWidth="9.140625" defaultRowHeight="12.75" x14ac:dyDescent="0.2"/>
  <cols>
    <col min="1" max="1" width="47.85546875" style="2" customWidth="1"/>
    <col min="2" max="2" width="6.7109375" style="3" customWidth="1"/>
    <col min="3"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530" t="s">
        <v>622</v>
      </c>
      <c r="B1" s="531"/>
      <c r="C1" s="531"/>
      <c r="D1" s="531"/>
      <c r="E1" s="531"/>
      <c r="F1" s="531"/>
      <c r="G1" s="531"/>
      <c r="H1" s="531"/>
      <c r="I1" s="531"/>
      <c r="J1" s="531"/>
      <c r="K1" s="531"/>
      <c r="L1" s="531"/>
      <c r="M1" s="531"/>
      <c r="N1" s="531"/>
      <c r="O1" s="531"/>
      <c r="P1" s="531"/>
      <c r="Q1" s="531"/>
      <c r="R1" s="533"/>
      <c r="T1" s="79"/>
      <c r="U1" s="73"/>
      <c r="V1" s="73"/>
      <c r="W1" s="73"/>
    </row>
    <row r="2" spans="1:23" s="5" customFormat="1" ht="38.25" customHeight="1" x14ac:dyDescent="0.2">
      <c r="A2" s="601" t="s">
        <v>505</v>
      </c>
      <c r="B2" s="602"/>
      <c r="C2" s="597" t="s">
        <v>0</v>
      </c>
      <c r="D2" s="598"/>
      <c r="E2" s="598"/>
      <c r="F2" s="599"/>
      <c r="G2" s="597" t="s">
        <v>2</v>
      </c>
      <c r="H2" s="598"/>
      <c r="I2" s="598"/>
      <c r="J2" s="599"/>
      <c r="K2" s="597" t="s">
        <v>1</v>
      </c>
      <c r="L2" s="598"/>
      <c r="M2" s="598"/>
      <c r="N2" s="599"/>
      <c r="O2" s="597" t="s">
        <v>3</v>
      </c>
      <c r="P2" s="598"/>
      <c r="Q2" s="598"/>
      <c r="R2" s="600"/>
    </row>
    <row r="3" spans="1:23" s="5" customFormat="1" ht="51.75" customHeight="1" thickBot="1" x14ac:dyDescent="0.25">
      <c r="A3" s="603"/>
      <c r="B3" s="604"/>
      <c r="C3" s="161" t="s">
        <v>426</v>
      </c>
      <c r="D3" s="161" t="s">
        <v>20</v>
      </c>
      <c r="E3" s="161" t="s">
        <v>79</v>
      </c>
      <c r="F3" s="161" t="s">
        <v>80</v>
      </c>
      <c r="G3" s="161" t="s">
        <v>426</v>
      </c>
      <c r="H3" s="161" t="s">
        <v>20</v>
      </c>
      <c r="I3" s="161" t="s">
        <v>79</v>
      </c>
      <c r="J3" s="161" t="s">
        <v>80</v>
      </c>
      <c r="K3" s="161" t="s">
        <v>426</v>
      </c>
      <c r="L3" s="161" t="s">
        <v>20</v>
      </c>
      <c r="M3" s="161" t="s">
        <v>79</v>
      </c>
      <c r="N3" s="161" t="s">
        <v>80</v>
      </c>
      <c r="O3" s="161" t="s">
        <v>426</v>
      </c>
      <c r="P3" s="161" t="s">
        <v>20</v>
      </c>
      <c r="Q3" s="161" t="s">
        <v>79</v>
      </c>
      <c r="R3" s="162" t="s">
        <v>80</v>
      </c>
    </row>
    <row r="4" spans="1:23" s="6" customFormat="1" x14ac:dyDescent="0.2">
      <c r="A4" s="100" t="s">
        <v>508</v>
      </c>
      <c r="B4" s="43"/>
      <c r="C4" s="567"/>
      <c r="D4" s="568"/>
      <c r="E4" s="568"/>
      <c r="F4" s="568"/>
      <c r="G4" s="568"/>
      <c r="H4" s="568"/>
      <c r="I4" s="568"/>
      <c r="J4" s="568"/>
      <c r="K4" s="568"/>
      <c r="L4" s="568"/>
      <c r="M4" s="568"/>
      <c r="N4" s="568"/>
      <c r="O4" s="568"/>
      <c r="P4" s="568"/>
      <c r="Q4" s="568"/>
      <c r="R4" s="569"/>
    </row>
    <row r="5" spans="1:23" s="2" customFormat="1" x14ac:dyDescent="0.2">
      <c r="A5" s="315" t="s">
        <v>462</v>
      </c>
      <c r="B5" s="316" t="s">
        <v>461</v>
      </c>
      <c r="C5" s="330"/>
      <c r="D5" s="331"/>
      <c r="E5" s="331"/>
      <c r="F5" s="331"/>
      <c r="G5" s="331"/>
      <c r="H5" s="331"/>
      <c r="I5" s="331"/>
      <c r="J5" s="331"/>
      <c r="K5" s="331"/>
      <c r="L5" s="331"/>
      <c r="M5" s="331"/>
      <c r="N5" s="331"/>
      <c r="O5" s="331"/>
      <c r="P5" s="331"/>
      <c r="Q5" s="331"/>
      <c r="R5" s="332"/>
    </row>
    <row r="6" spans="1:23" x14ac:dyDescent="0.2">
      <c r="A6" s="163" t="s">
        <v>476</v>
      </c>
      <c r="B6" s="317" t="s">
        <v>463</v>
      </c>
      <c r="C6" s="233"/>
      <c r="D6" s="234"/>
      <c r="E6" s="234"/>
      <c r="F6" s="234"/>
      <c r="G6" s="234"/>
      <c r="H6" s="234"/>
      <c r="I6" s="234"/>
      <c r="J6" s="234"/>
      <c r="K6" s="234"/>
      <c r="L6" s="234"/>
      <c r="M6" s="234"/>
      <c r="N6" s="234"/>
      <c r="O6" s="234"/>
      <c r="P6" s="234"/>
      <c r="Q6" s="234"/>
      <c r="R6" s="235"/>
    </row>
    <row r="7" spans="1:23" x14ac:dyDescent="0.2">
      <c r="A7" s="163" t="s">
        <v>477</v>
      </c>
      <c r="B7" s="317" t="s">
        <v>464</v>
      </c>
      <c r="C7" s="233"/>
      <c r="D7" s="234"/>
      <c r="E7" s="234"/>
      <c r="F7" s="234"/>
      <c r="G7" s="234"/>
      <c r="H7" s="234"/>
      <c r="I7" s="234"/>
      <c r="J7" s="234"/>
      <c r="K7" s="234"/>
      <c r="L7" s="234"/>
      <c r="M7" s="234"/>
      <c r="N7" s="234"/>
      <c r="O7" s="234"/>
      <c r="P7" s="234"/>
      <c r="Q7" s="234"/>
      <c r="R7" s="235"/>
    </row>
    <row r="8" spans="1:23" x14ac:dyDescent="0.2">
      <c r="A8" s="163" t="s">
        <v>478</v>
      </c>
      <c r="B8" s="317" t="s">
        <v>465</v>
      </c>
      <c r="C8" s="233"/>
      <c r="D8" s="234"/>
      <c r="E8" s="234"/>
      <c r="F8" s="234"/>
      <c r="G8" s="234"/>
      <c r="H8" s="234"/>
      <c r="I8" s="234"/>
      <c r="J8" s="234"/>
      <c r="K8" s="234"/>
      <c r="L8" s="234"/>
      <c r="M8" s="234"/>
      <c r="N8" s="234"/>
      <c r="O8" s="234"/>
      <c r="P8" s="234"/>
      <c r="Q8" s="234"/>
      <c r="R8" s="235"/>
    </row>
    <row r="9" spans="1:23" x14ac:dyDescent="0.2">
      <c r="A9" s="163" t="s">
        <v>479</v>
      </c>
      <c r="B9" s="317" t="s">
        <v>466</v>
      </c>
      <c r="C9" s="233"/>
      <c r="D9" s="234"/>
      <c r="E9" s="234"/>
      <c r="F9" s="234"/>
      <c r="G9" s="234"/>
      <c r="H9" s="234"/>
      <c r="I9" s="234"/>
      <c r="J9" s="234"/>
      <c r="K9" s="234"/>
      <c r="L9" s="234"/>
      <c r="M9" s="234"/>
      <c r="N9" s="234"/>
      <c r="O9" s="234"/>
      <c r="P9" s="234"/>
      <c r="Q9" s="234"/>
      <c r="R9" s="235"/>
    </row>
    <row r="10" spans="1:23" x14ac:dyDescent="0.2">
      <c r="A10" s="163" t="s">
        <v>480</v>
      </c>
      <c r="B10" s="317" t="s">
        <v>467</v>
      </c>
      <c r="C10" s="233"/>
      <c r="D10" s="234"/>
      <c r="E10" s="234"/>
      <c r="F10" s="234"/>
      <c r="G10" s="234"/>
      <c r="H10" s="234"/>
      <c r="I10" s="234"/>
      <c r="J10" s="234"/>
      <c r="K10" s="234"/>
      <c r="L10" s="234"/>
      <c r="M10" s="234"/>
      <c r="N10" s="234"/>
      <c r="O10" s="234"/>
      <c r="P10" s="234"/>
      <c r="Q10" s="234"/>
      <c r="R10" s="235"/>
    </row>
    <row r="11" spans="1:23" x14ac:dyDescent="0.2">
      <c r="A11" s="163" t="s">
        <v>481</v>
      </c>
      <c r="B11" s="317" t="s">
        <v>468</v>
      </c>
      <c r="C11" s="233"/>
      <c r="D11" s="234"/>
      <c r="E11" s="234"/>
      <c r="F11" s="234"/>
      <c r="G11" s="234"/>
      <c r="H11" s="234"/>
      <c r="I11" s="234"/>
      <c r="J11" s="234"/>
      <c r="K11" s="234"/>
      <c r="L11" s="234"/>
      <c r="M11" s="234"/>
      <c r="N11" s="234"/>
      <c r="O11" s="234"/>
      <c r="P11" s="234"/>
      <c r="Q11" s="234"/>
      <c r="R11" s="235"/>
    </row>
    <row r="12" spans="1:23" x14ac:dyDescent="0.2">
      <c r="A12" s="163" t="s">
        <v>475</v>
      </c>
      <c r="B12" s="317" t="s">
        <v>469</v>
      </c>
      <c r="C12" s="233"/>
      <c r="D12" s="234"/>
      <c r="E12" s="234"/>
      <c r="F12" s="234"/>
      <c r="G12" s="234"/>
      <c r="H12" s="234"/>
      <c r="I12" s="234"/>
      <c r="J12" s="234"/>
      <c r="K12" s="234"/>
      <c r="L12" s="234"/>
      <c r="M12" s="234"/>
      <c r="N12" s="234"/>
      <c r="O12" s="234"/>
      <c r="P12" s="234"/>
      <c r="Q12" s="234"/>
      <c r="R12" s="235"/>
    </row>
    <row r="13" spans="1:23" x14ac:dyDescent="0.2">
      <c r="A13" s="163" t="s">
        <v>482</v>
      </c>
      <c r="B13" s="317" t="s">
        <v>470</v>
      </c>
      <c r="C13" s="497">
        <v>1328</v>
      </c>
      <c r="D13" s="498">
        <v>1446</v>
      </c>
      <c r="E13" s="498">
        <v>1072</v>
      </c>
      <c r="F13" s="498">
        <v>804</v>
      </c>
      <c r="G13" s="498"/>
      <c r="H13" s="498"/>
      <c r="I13" s="498"/>
      <c r="J13" s="498"/>
      <c r="K13" s="498">
        <v>354</v>
      </c>
      <c r="L13" s="498">
        <v>379</v>
      </c>
      <c r="M13" s="498">
        <v>262</v>
      </c>
      <c r="N13" s="498">
        <v>220</v>
      </c>
      <c r="O13" s="498">
        <v>63</v>
      </c>
      <c r="P13" s="498">
        <v>66</v>
      </c>
      <c r="Q13" s="498">
        <v>39</v>
      </c>
      <c r="R13" s="499">
        <v>32</v>
      </c>
    </row>
    <row r="14" spans="1:23" x14ac:dyDescent="0.2">
      <c r="A14" s="163" t="s">
        <v>483</v>
      </c>
      <c r="B14" s="317" t="s">
        <v>471</v>
      </c>
      <c r="C14" s="233"/>
      <c r="D14" s="234"/>
      <c r="E14" s="234"/>
      <c r="F14" s="234"/>
      <c r="G14" s="234"/>
      <c r="H14" s="234"/>
      <c r="I14" s="234"/>
      <c r="J14" s="234"/>
      <c r="K14" s="234"/>
      <c r="L14" s="234"/>
      <c r="M14" s="234"/>
      <c r="N14" s="234"/>
      <c r="O14" s="234"/>
      <c r="P14" s="234"/>
      <c r="Q14" s="234"/>
      <c r="R14" s="235"/>
    </row>
    <row r="15" spans="1:23" x14ac:dyDescent="0.2">
      <c r="A15" s="163" t="s">
        <v>484</v>
      </c>
      <c r="B15" s="317" t="s">
        <v>472</v>
      </c>
      <c r="C15" s="233"/>
      <c r="D15" s="234"/>
      <c r="E15" s="234"/>
      <c r="F15" s="234"/>
      <c r="G15" s="234"/>
      <c r="H15" s="234"/>
      <c r="I15" s="234"/>
      <c r="J15" s="234"/>
      <c r="K15" s="234"/>
      <c r="L15" s="234"/>
      <c r="M15" s="234"/>
      <c r="N15" s="234"/>
      <c r="O15" s="234"/>
      <c r="P15" s="234"/>
      <c r="Q15" s="234"/>
      <c r="R15" s="235"/>
    </row>
    <row r="16" spans="1:23" x14ac:dyDescent="0.2">
      <c r="A16" s="163" t="s">
        <v>474</v>
      </c>
      <c r="B16" s="317" t="s">
        <v>473</v>
      </c>
      <c r="C16" s="233"/>
      <c r="D16" s="234"/>
      <c r="E16" s="234"/>
      <c r="F16" s="234"/>
      <c r="G16" s="234"/>
      <c r="H16" s="234"/>
      <c r="I16" s="234"/>
      <c r="J16" s="234"/>
      <c r="K16" s="234"/>
      <c r="L16" s="234"/>
      <c r="M16" s="234"/>
      <c r="N16" s="234"/>
      <c r="O16" s="234"/>
      <c r="P16" s="234"/>
      <c r="Q16" s="234"/>
      <c r="R16" s="235"/>
    </row>
    <row r="17" spans="1:18" x14ac:dyDescent="0.2">
      <c r="A17" s="318" t="s">
        <v>92</v>
      </c>
      <c r="B17" s="319" t="s">
        <v>93</v>
      </c>
      <c r="C17" s="333"/>
      <c r="D17" s="334">
        <f>SUM(D6:D16)</f>
        <v>1446</v>
      </c>
      <c r="E17" s="334">
        <f>SUM(E6:E16)</f>
        <v>1072</v>
      </c>
      <c r="F17" s="334">
        <f>SUM(F6:F16)</f>
        <v>804</v>
      </c>
      <c r="G17" s="334"/>
      <c r="H17" s="334" t="s">
        <v>561</v>
      </c>
      <c r="I17" s="334" t="s">
        <v>561</v>
      </c>
      <c r="J17" s="334" t="s">
        <v>561</v>
      </c>
      <c r="K17" s="334"/>
      <c r="L17" s="334">
        <f>SUM(L6:L16)</f>
        <v>379</v>
      </c>
      <c r="M17" s="334">
        <f>SUM(M6:M16)</f>
        <v>262</v>
      </c>
      <c r="N17" s="334">
        <f>SUM(N6:N16)</f>
        <v>220</v>
      </c>
      <c r="O17" s="334"/>
      <c r="P17" s="334">
        <f>SUM(P6:P16)</f>
        <v>66</v>
      </c>
      <c r="Q17" s="334">
        <f>SUM(Q6:Q16)</f>
        <v>39</v>
      </c>
      <c r="R17" s="335">
        <f>SUM(R6:R16)</f>
        <v>32</v>
      </c>
    </row>
    <row r="18" spans="1:18" s="6" customFormat="1" x14ac:dyDescent="0.2">
      <c r="A18" s="166" t="s">
        <v>552</v>
      </c>
      <c r="B18" s="320"/>
      <c r="C18" s="526"/>
      <c r="D18" s="527"/>
      <c r="E18" s="527"/>
      <c r="F18" s="527"/>
      <c r="G18" s="527"/>
      <c r="H18" s="527"/>
      <c r="I18" s="527"/>
      <c r="J18" s="527"/>
      <c r="K18" s="527"/>
      <c r="L18" s="527"/>
      <c r="M18" s="527"/>
      <c r="N18" s="527"/>
      <c r="O18" s="527"/>
      <c r="P18" s="527"/>
      <c r="Q18" s="527"/>
      <c r="R18" s="528"/>
    </row>
    <row r="19" spans="1:18" s="2" customFormat="1" x14ac:dyDescent="0.2">
      <c r="A19" s="315" t="s">
        <v>462</v>
      </c>
      <c r="B19" s="316" t="s">
        <v>461</v>
      </c>
      <c r="C19" s="330"/>
      <c r="D19" s="331"/>
      <c r="E19" s="331"/>
      <c r="F19" s="331"/>
      <c r="G19" s="331"/>
      <c r="H19" s="331"/>
      <c r="I19" s="331"/>
      <c r="J19" s="331"/>
      <c r="K19" s="331"/>
      <c r="L19" s="331"/>
      <c r="M19" s="331"/>
      <c r="N19" s="331"/>
      <c r="O19" s="331"/>
      <c r="P19" s="331"/>
      <c r="Q19" s="331"/>
      <c r="R19" s="332"/>
    </row>
    <row r="20" spans="1:18" x14ac:dyDescent="0.2">
      <c r="A20" s="163" t="s">
        <v>476</v>
      </c>
      <c r="B20" s="317" t="s">
        <v>463</v>
      </c>
      <c r="C20" s="233"/>
      <c r="D20" s="234"/>
      <c r="E20" s="234"/>
      <c r="F20" s="234"/>
      <c r="G20" s="234"/>
      <c r="H20" s="234"/>
      <c r="I20" s="234"/>
      <c r="J20" s="234"/>
      <c r="K20" s="234"/>
      <c r="L20" s="234"/>
      <c r="M20" s="234"/>
      <c r="N20" s="234"/>
      <c r="O20" s="234"/>
      <c r="P20" s="234"/>
      <c r="Q20" s="234"/>
      <c r="R20" s="235"/>
    </row>
    <row r="21" spans="1:18" x14ac:dyDescent="0.2">
      <c r="A21" s="163" t="s">
        <v>477</v>
      </c>
      <c r="B21" s="317" t="s">
        <v>464</v>
      </c>
      <c r="C21" s="233"/>
      <c r="D21" s="234"/>
      <c r="E21" s="234"/>
      <c r="F21" s="234"/>
      <c r="G21" s="234"/>
      <c r="H21" s="234"/>
      <c r="I21" s="234"/>
      <c r="J21" s="234"/>
      <c r="K21" s="234"/>
      <c r="L21" s="234"/>
      <c r="M21" s="234"/>
      <c r="N21" s="234"/>
      <c r="O21" s="234"/>
      <c r="P21" s="234"/>
      <c r="Q21" s="234"/>
      <c r="R21" s="235"/>
    </row>
    <row r="22" spans="1:18" x14ac:dyDescent="0.2">
      <c r="A22" s="163" t="s">
        <v>478</v>
      </c>
      <c r="B22" s="317" t="s">
        <v>465</v>
      </c>
      <c r="C22" s="233"/>
      <c r="D22" s="234"/>
      <c r="E22" s="234"/>
      <c r="F22" s="234"/>
      <c r="G22" s="234"/>
      <c r="H22" s="234"/>
      <c r="I22" s="234"/>
      <c r="J22" s="234"/>
      <c r="K22" s="234"/>
      <c r="L22" s="234"/>
      <c r="M22" s="234"/>
      <c r="N22" s="234"/>
      <c r="O22" s="234"/>
      <c r="P22" s="234"/>
      <c r="Q22" s="234"/>
      <c r="R22" s="235"/>
    </row>
    <row r="23" spans="1:18" x14ac:dyDescent="0.2">
      <c r="A23" s="163" t="s">
        <v>479</v>
      </c>
      <c r="B23" s="317" t="s">
        <v>466</v>
      </c>
      <c r="C23" s="500">
        <v>469</v>
      </c>
      <c r="D23" s="501">
        <v>520</v>
      </c>
      <c r="E23" s="501">
        <v>276</v>
      </c>
      <c r="F23" s="501">
        <v>218</v>
      </c>
      <c r="G23" s="234"/>
      <c r="H23" s="234"/>
      <c r="I23" s="234"/>
      <c r="J23" s="234"/>
      <c r="K23" s="500">
        <v>200</v>
      </c>
      <c r="L23" s="501">
        <v>244</v>
      </c>
      <c r="M23" s="501">
        <v>170</v>
      </c>
      <c r="N23" s="501">
        <v>149</v>
      </c>
      <c r="O23" s="500">
        <v>35</v>
      </c>
      <c r="P23" s="501">
        <v>35</v>
      </c>
      <c r="Q23" s="501">
        <v>9</v>
      </c>
      <c r="R23" s="502">
        <v>9</v>
      </c>
    </row>
    <row r="24" spans="1:18" x14ac:dyDescent="0.2">
      <c r="A24" s="163" t="s">
        <v>480</v>
      </c>
      <c r="B24" s="317" t="s">
        <v>467</v>
      </c>
      <c r="C24" s="503">
        <v>708</v>
      </c>
      <c r="D24" s="504">
        <v>858</v>
      </c>
      <c r="E24" s="504">
        <v>372</v>
      </c>
      <c r="F24" s="504">
        <v>307</v>
      </c>
      <c r="G24" s="498"/>
      <c r="H24" s="498"/>
      <c r="I24" s="498"/>
      <c r="J24" s="498"/>
      <c r="K24" s="504">
        <v>389</v>
      </c>
      <c r="L24" s="504">
        <v>448</v>
      </c>
      <c r="M24" s="504">
        <v>271</v>
      </c>
      <c r="N24" s="504">
        <v>227</v>
      </c>
      <c r="O24" s="504">
        <v>118</v>
      </c>
      <c r="P24" s="504">
        <v>119</v>
      </c>
      <c r="Q24" s="504">
        <v>35</v>
      </c>
      <c r="R24" s="505">
        <v>35</v>
      </c>
    </row>
    <row r="25" spans="1:18" x14ac:dyDescent="0.2">
      <c r="A25" s="163" t="s">
        <v>481</v>
      </c>
      <c r="B25" s="317" t="s">
        <v>468</v>
      </c>
      <c r="C25" s="500"/>
      <c r="D25" s="501"/>
      <c r="E25" s="501"/>
      <c r="F25" s="501"/>
      <c r="G25" s="234"/>
      <c r="H25" s="234"/>
      <c r="I25" s="234"/>
      <c r="J25" s="234"/>
      <c r="K25" s="501"/>
      <c r="L25" s="501"/>
      <c r="M25" s="501"/>
      <c r="N25" s="501"/>
      <c r="O25" s="501"/>
      <c r="P25" s="501"/>
      <c r="Q25" s="501"/>
      <c r="R25" s="502"/>
    </row>
    <row r="26" spans="1:18" x14ac:dyDescent="0.2">
      <c r="A26" s="163" t="s">
        <v>475</v>
      </c>
      <c r="B26" s="317" t="s">
        <v>469</v>
      </c>
      <c r="C26" s="500">
        <v>90</v>
      </c>
      <c r="D26" s="501">
        <v>103</v>
      </c>
      <c r="E26" s="501">
        <v>53</v>
      </c>
      <c r="F26" s="501">
        <v>37</v>
      </c>
      <c r="G26" s="234"/>
      <c r="H26" s="234"/>
      <c r="I26" s="234"/>
      <c r="J26" s="234"/>
      <c r="K26" s="500">
        <v>60</v>
      </c>
      <c r="L26" s="501">
        <v>62</v>
      </c>
      <c r="M26" s="501">
        <v>47</v>
      </c>
      <c r="N26" s="501">
        <v>43</v>
      </c>
      <c r="O26" s="501"/>
      <c r="P26" s="501"/>
      <c r="Q26" s="501"/>
      <c r="R26" s="502"/>
    </row>
    <row r="27" spans="1:18" x14ac:dyDescent="0.2">
      <c r="A27" s="163" t="s">
        <v>482</v>
      </c>
      <c r="B27" s="317" t="s">
        <v>470</v>
      </c>
      <c r="C27" s="233"/>
      <c r="D27" s="234"/>
      <c r="E27" s="234"/>
      <c r="F27" s="234"/>
      <c r="G27" s="234"/>
      <c r="H27" s="234"/>
      <c r="I27" s="234"/>
      <c r="J27" s="234"/>
      <c r="K27" s="234"/>
      <c r="L27" s="234"/>
      <c r="M27" s="234"/>
      <c r="N27" s="234"/>
      <c r="O27" s="234"/>
      <c r="P27" s="234"/>
      <c r="Q27" s="234"/>
      <c r="R27" s="235"/>
    </row>
    <row r="28" spans="1:18" x14ac:dyDescent="0.2">
      <c r="A28" s="163" t="s">
        <v>483</v>
      </c>
      <c r="B28" s="317" t="s">
        <v>471</v>
      </c>
      <c r="C28" s="233"/>
      <c r="D28" s="234"/>
      <c r="E28" s="234"/>
      <c r="F28" s="234"/>
      <c r="G28" s="234"/>
      <c r="H28" s="234"/>
      <c r="I28" s="234"/>
      <c r="J28" s="234"/>
      <c r="K28" s="234"/>
      <c r="L28" s="234"/>
      <c r="M28" s="234"/>
      <c r="N28" s="234"/>
      <c r="O28" s="234"/>
      <c r="P28" s="234"/>
      <c r="Q28" s="234"/>
      <c r="R28" s="235"/>
    </row>
    <row r="29" spans="1:18" x14ac:dyDescent="0.2">
      <c r="A29" s="163" t="s">
        <v>484</v>
      </c>
      <c r="B29" s="317" t="s">
        <v>472</v>
      </c>
      <c r="C29" s="236"/>
      <c r="D29" s="237"/>
      <c r="E29" s="237"/>
      <c r="F29" s="237"/>
      <c r="G29" s="237"/>
      <c r="H29" s="237"/>
      <c r="I29" s="237"/>
      <c r="J29" s="237"/>
      <c r="K29" s="237"/>
      <c r="L29" s="237"/>
      <c r="M29" s="237"/>
      <c r="N29" s="237"/>
      <c r="O29" s="237"/>
      <c r="P29" s="237"/>
      <c r="Q29" s="237"/>
      <c r="R29" s="238"/>
    </row>
    <row r="30" spans="1:18" x14ac:dyDescent="0.2">
      <c r="A30" s="163" t="s">
        <v>474</v>
      </c>
      <c r="B30" s="317" t="s">
        <v>473</v>
      </c>
      <c r="C30" s="236"/>
      <c r="D30" s="237"/>
      <c r="E30" s="237"/>
      <c r="F30" s="237"/>
      <c r="G30" s="237"/>
      <c r="H30" s="237"/>
      <c r="I30" s="237"/>
      <c r="J30" s="237"/>
      <c r="K30" s="237"/>
      <c r="L30" s="237"/>
      <c r="M30" s="237"/>
      <c r="N30" s="237"/>
      <c r="O30" s="237"/>
      <c r="P30" s="237"/>
      <c r="Q30" s="237"/>
      <c r="R30" s="238"/>
    </row>
    <row r="31" spans="1:18" x14ac:dyDescent="0.2">
      <c r="A31" s="318" t="s">
        <v>92</v>
      </c>
      <c r="B31" s="319" t="s">
        <v>93</v>
      </c>
      <c r="C31" s="333"/>
      <c r="D31" s="334">
        <f>SUM(D20:D30)</f>
        <v>1481</v>
      </c>
      <c r="E31" s="334">
        <f>SUM(E20:E30)</f>
        <v>701</v>
      </c>
      <c r="F31" s="334">
        <f>SUM(F20:F30)</f>
        <v>562</v>
      </c>
      <c r="G31" s="334"/>
      <c r="H31" s="334" t="s">
        <v>561</v>
      </c>
      <c r="I31" s="334" t="s">
        <v>561</v>
      </c>
      <c r="J31" s="334" t="s">
        <v>561</v>
      </c>
      <c r="K31" s="334"/>
      <c r="L31" s="334">
        <f>SUM(L20:L30)</f>
        <v>754</v>
      </c>
      <c r="M31" s="334">
        <f>SUM(M20:M30)</f>
        <v>488</v>
      </c>
      <c r="N31" s="334">
        <f>SUM(N20:N30)</f>
        <v>419</v>
      </c>
      <c r="O31" s="334"/>
      <c r="P31" s="334">
        <f>SUM(P20:P30)</f>
        <v>154</v>
      </c>
      <c r="Q31" s="334">
        <f>SUM(Q20:Q30)</f>
        <v>44</v>
      </c>
      <c r="R31" s="335">
        <f>SUM(R20:R30)</f>
        <v>44</v>
      </c>
    </row>
    <row r="32" spans="1:18" x14ac:dyDescent="0.2">
      <c r="A32" s="166" t="s">
        <v>553</v>
      </c>
      <c r="B32" s="320"/>
      <c r="C32" s="526"/>
      <c r="D32" s="527"/>
      <c r="E32" s="527"/>
      <c r="F32" s="527"/>
      <c r="G32" s="527"/>
      <c r="H32" s="527"/>
      <c r="I32" s="527"/>
      <c r="J32" s="527"/>
      <c r="K32" s="527"/>
      <c r="L32" s="527"/>
      <c r="M32" s="527"/>
      <c r="N32" s="527"/>
      <c r="O32" s="527"/>
      <c r="P32" s="527"/>
      <c r="Q32" s="527"/>
      <c r="R32" s="528"/>
    </row>
    <row r="33" spans="1:18" x14ac:dyDescent="0.2">
      <c r="A33" s="315" t="s">
        <v>462</v>
      </c>
      <c r="B33" s="316" t="s">
        <v>461</v>
      </c>
      <c r="C33" s="330"/>
      <c r="D33" s="331"/>
      <c r="E33" s="331"/>
      <c r="F33" s="331"/>
      <c r="G33" s="331"/>
      <c r="H33" s="331"/>
      <c r="I33" s="331"/>
      <c r="J33" s="331"/>
      <c r="K33" s="331"/>
      <c r="L33" s="331"/>
      <c r="M33" s="331"/>
      <c r="N33" s="331"/>
      <c r="O33" s="331"/>
      <c r="P33" s="331"/>
      <c r="Q33" s="331"/>
      <c r="R33" s="332"/>
    </row>
    <row r="34" spans="1:18" x14ac:dyDescent="0.2">
      <c r="A34" s="163" t="s">
        <v>476</v>
      </c>
      <c r="B34" s="317" t="s">
        <v>463</v>
      </c>
      <c r="C34" s="233"/>
      <c r="D34" s="234"/>
      <c r="E34" s="234"/>
      <c r="F34" s="234"/>
      <c r="G34" s="234"/>
      <c r="H34" s="234"/>
      <c r="I34" s="234"/>
      <c r="J34" s="234"/>
      <c r="K34" s="234"/>
      <c r="L34" s="234"/>
      <c r="M34" s="234"/>
      <c r="N34" s="234"/>
      <c r="O34" s="234"/>
      <c r="P34" s="234"/>
      <c r="Q34" s="234"/>
      <c r="R34" s="235"/>
    </row>
    <row r="35" spans="1:18" x14ac:dyDescent="0.2">
      <c r="A35" s="163" t="s">
        <v>477</v>
      </c>
      <c r="B35" s="317" t="s">
        <v>464</v>
      </c>
      <c r="C35" s="233"/>
      <c r="D35" s="234"/>
      <c r="E35" s="234"/>
      <c r="F35" s="234"/>
      <c r="G35" s="234"/>
      <c r="H35" s="234"/>
      <c r="I35" s="234"/>
      <c r="J35" s="234"/>
      <c r="K35" s="234"/>
      <c r="L35" s="234"/>
      <c r="M35" s="234"/>
      <c r="N35" s="234"/>
      <c r="O35" s="234"/>
      <c r="P35" s="234"/>
      <c r="Q35" s="234"/>
      <c r="R35" s="235"/>
    </row>
    <row r="36" spans="1:18" x14ac:dyDescent="0.2">
      <c r="A36" s="163" t="s">
        <v>478</v>
      </c>
      <c r="B36" s="317" t="s">
        <v>465</v>
      </c>
      <c r="C36" s="506">
        <v>723</v>
      </c>
      <c r="D36" s="507">
        <v>723</v>
      </c>
      <c r="E36" s="507">
        <v>124</v>
      </c>
      <c r="F36" s="507">
        <v>124</v>
      </c>
      <c r="G36" s="507"/>
      <c r="H36" s="507"/>
      <c r="I36" s="507"/>
      <c r="J36" s="507"/>
      <c r="K36" s="507">
        <v>127</v>
      </c>
      <c r="L36" s="507">
        <v>127</v>
      </c>
      <c r="M36" s="507">
        <v>81</v>
      </c>
      <c r="N36" s="507">
        <v>81</v>
      </c>
      <c r="O36" s="507">
        <v>25</v>
      </c>
      <c r="P36" s="507">
        <v>25</v>
      </c>
      <c r="Q36" s="507">
        <v>19</v>
      </c>
      <c r="R36" s="508">
        <v>19</v>
      </c>
    </row>
    <row r="37" spans="1:18" x14ac:dyDescent="0.2">
      <c r="A37" s="163" t="s">
        <v>479</v>
      </c>
      <c r="B37" s="317" t="s">
        <v>466</v>
      </c>
      <c r="C37" s="497">
        <v>685</v>
      </c>
      <c r="D37" s="498">
        <v>692</v>
      </c>
      <c r="E37" s="498">
        <v>129</v>
      </c>
      <c r="F37" s="498">
        <v>129</v>
      </c>
      <c r="G37" s="498"/>
      <c r="H37" s="498"/>
      <c r="I37" s="498"/>
      <c r="J37" s="498"/>
      <c r="K37" s="498">
        <v>195</v>
      </c>
      <c r="L37" s="498">
        <v>205</v>
      </c>
      <c r="M37" s="498">
        <v>99</v>
      </c>
      <c r="N37" s="498">
        <v>99</v>
      </c>
      <c r="O37" s="498"/>
      <c r="P37" s="498"/>
      <c r="Q37" s="498"/>
      <c r="R37" s="499"/>
    </row>
    <row r="38" spans="1:18" x14ac:dyDescent="0.2">
      <c r="A38" s="163" t="s">
        <v>480</v>
      </c>
      <c r="B38" s="317" t="s">
        <v>467</v>
      </c>
      <c r="C38" s="233"/>
      <c r="D38" s="234"/>
      <c r="E38" s="234"/>
      <c r="F38" s="234"/>
      <c r="G38" s="234"/>
      <c r="H38" s="234"/>
      <c r="I38" s="234"/>
      <c r="J38" s="234"/>
      <c r="K38" s="234"/>
      <c r="L38" s="234"/>
      <c r="M38" s="234"/>
      <c r="N38" s="234"/>
      <c r="O38" s="234"/>
      <c r="P38" s="234"/>
      <c r="Q38" s="234"/>
      <c r="R38" s="235"/>
    </row>
    <row r="39" spans="1:18" x14ac:dyDescent="0.2">
      <c r="A39" s="163" t="s">
        <v>481</v>
      </c>
      <c r="B39" s="317" t="s">
        <v>468</v>
      </c>
      <c r="C39" s="233"/>
      <c r="D39" s="234"/>
      <c r="E39" s="234"/>
      <c r="F39" s="234"/>
      <c r="G39" s="234"/>
      <c r="H39" s="234"/>
      <c r="I39" s="234"/>
      <c r="J39" s="234"/>
      <c r="K39" s="234"/>
      <c r="L39" s="234"/>
      <c r="M39" s="234"/>
      <c r="N39" s="234"/>
      <c r="O39" s="234"/>
      <c r="P39" s="234"/>
      <c r="Q39" s="234"/>
      <c r="R39" s="235"/>
    </row>
    <row r="40" spans="1:18" x14ac:dyDescent="0.2">
      <c r="A40" s="163" t="s">
        <v>475</v>
      </c>
      <c r="B40" s="317" t="s">
        <v>469</v>
      </c>
      <c r="C40" s="233"/>
      <c r="D40" s="234"/>
      <c r="E40" s="234"/>
      <c r="F40" s="234"/>
      <c r="G40" s="234"/>
      <c r="H40" s="234"/>
      <c r="I40" s="234"/>
      <c r="J40" s="234"/>
      <c r="K40" s="234"/>
      <c r="L40" s="234"/>
      <c r="M40" s="234"/>
      <c r="N40" s="234"/>
      <c r="O40" s="234"/>
      <c r="P40" s="234"/>
      <c r="Q40" s="234"/>
      <c r="R40" s="235"/>
    </row>
    <row r="41" spans="1:18" x14ac:dyDescent="0.2">
      <c r="A41" s="163" t="s">
        <v>482</v>
      </c>
      <c r="B41" s="317" t="s">
        <v>470</v>
      </c>
      <c r="C41" s="233"/>
      <c r="D41" s="234"/>
      <c r="E41" s="234"/>
      <c r="F41" s="234"/>
      <c r="G41" s="234"/>
      <c r="H41" s="234"/>
      <c r="I41" s="234"/>
      <c r="J41" s="234"/>
      <c r="K41" s="234"/>
      <c r="L41" s="234"/>
      <c r="M41" s="234"/>
      <c r="N41" s="234"/>
      <c r="O41" s="234"/>
      <c r="P41" s="234"/>
      <c r="Q41" s="234"/>
      <c r="R41" s="235"/>
    </row>
    <row r="42" spans="1:18" x14ac:dyDescent="0.2">
      <c r="A42" s="163" t="s">
        <v>483</v>
      </c>
      <c r="B42" s="317" t="s">
        <v>471</v>
      </c>
      <c r="C42" s="233"/>
      <c r="D42" s="234"/>
      <c r="E42" s="234"/>
      <c r="F42" s="234"/>
      <c r="G42" s="234"/>
      <c r="H42" s="234"/>
      <c r="I42" s="234"/>
      <c r="J42" s="234"/>
      <c r="K42" s="234"/>
      <c r="L42" s="234"/>
      <c r="M42" s="234"/>
      <c r="N42" s="234"/>
      <c r="O42" s="234"/>
      <c r="P42" s="234"/>
      <c r="Q42" s="234"/>
      <c r="R42" s="235"/>
    </row>
    <row r="43" spans="1:18" x14ac:dyDescent="0.2">
      <c r="A43" s="163" t="s">
        <v>484</v>
      </c>
      <c r="B43" s="317" t="s">
        <v>472</v>
      </c>
      <c r="C43" s="236"/>
      <c r="D43" s="237"/>
      <c r="E43" s="237"/>
      <c r="F43" s="237"/>
      <c r="G43" s="237"/>
      <c r="H43" s="237"/>
      <c r="I43" s="237"/>
      <c r="J43" s="237"/>
      <c r="K43" s="237"/>
      <c r="L43" s="237"/>
      <c r="M43" s="237"/>
      <c r="N43" s="237"/>
      <c r="O43" s="237"/>
      <c r="P43" s="237"/>
      <c r="Q43" s="237"/>
      <c r="R43" s="238"/>
    </row>
    <row r="44" spans="1:18" x14ac:dyDescent="0.2">
      <c r="A44" s="163" t="s">
        <v>474</v>
      </c>
      <c r="B44" s="317" t="s">
        <v>473</v>
      </c>
      <c r="C44" s="236"/>
      <c r="D44" s="237"/>
      <c r="E44" s="237"/>
      <c r="F44" s="237"/>
      <c r="G44" s="237"/>
      <c r="H44" s="237"/>
      <c r="I44" s="237"/>
      <c r="J44" s="237"/>
      <c r="K44" s="237"/>
      <c r="L44" s="237"/>
      <c r="M44" s="237"/>
      <c r="N44" s="237"/>
      <c r="O44" s="237"/>
      <c r="P44" s="237"/>
      <c r="Q44" s="237"/>
      <c r="R44" s="238"/>
    </row>
    <row r="45" spans="1:18" x14ac:dyDescent="0.2">
      <c r="A45" s="318" t="s">
        <v>92</v>
      </c>
      <c r="B45" s="319" t="s">
        <v>93</v>
      </c>
      <c r="C45" s="333"/>
      <c r="D45" s="334">
        <f>SUM(D34:D44)</f>
        <v>1415</v>
      </c>
      <c r="E45" s="334">
        <f>SUM(E34:E44)</f>
        <v>253</v>
      </c>
      <c r="F45" s="334">
        <f>SUM(F34:F44)</f>
        <v>253</v>
      </c>
      <c r="G45" s="334"/>
      <c r="H45" s="334" t="s">
        <v>561</v>
      </c>
      <c r="I45" s="334" t="s">
        <v>561</v>
      </c>
      <c r="J45" s="334" t="s">
        <v>561</v>
      </c>
      <c r="K45" s="334"/>
      <c r="L45" s="334">
        <f>SUM(L34:L44)</f>
        <v>332</v>
      </c>
      <c r="M45" s="334">
        <f>SUM(M34:M44)</f>
        <v>180</v>
      </c>
      <c r="N45" s="334">
        <f>SUM(N34:N44)</f>
        <v>180</v>
      </c>
      <c r="O45" s="334"/>
      <c r="P45" s="334">
        <f>SUM(P34:P44)</f>
        <v>25</v>
      </c>
      <c r="Q45" s="334">
        <f>SUM(Q34:Q44)</f>
        <v>19</v>
      </c>
      <c r="R45" s="335">
        <f>SUM(R34:R44)</f>
        <v>19</v>
      </c>
    </row>
    <row r="46" spans="1:18" x14ac:dyDescent="0.2">
      <c r="A46" s="166" t="s">
        <v>554</v>
      </c>
      <c r="B46" s="320"/>
      <c r="C46" s="526"/>
      <c r="D46" s="527"/>
      <c r="E46" s="527"/>
      <c r="F46" s="527"/>
      <c r="G46" s="527"/>
      <c r="H46" s="527"/>
      <c r="I46" s="527"/>
      <c r="J46" s="527"/>
      <c r="K46" s="527"/>
      <c r="L46" s="527"/>
      <c r="M46" s="527"/>
      <c r="N46" s="527"/>
      <c r="O46" s="527"/>
      <c r="P46" s="527"/>
      <c r="Q46" s="527"/>
      <c r="R46" s="528"/>
    </row>
    <row r="47" spans="1:18" x14ac:dyDescent="0.2">
      <c r="A47" s="315" t="s">
        <v>462</v>
      </c>
      <c r="B47" s="316" t="s">
        <v>461</v>
      </c>
      <c r="C47" s="330"/>
      <c r="D47" s="331"/>
      <c r="E47" s="331"/>
      <c r="F47" s="331"/>
      <c r="G47" s="331"/>
      <c r="H47" s="331"/>
      <c r="I47" s="331"/>
      <c r="J47" s="331"/>
      <c r="K47" s="331"/>
      <c r="L47" s="331"/>
      <c r="M47" s="331"/>
      <c r="N47" s="331"/>
      <c r="O47" s="331"/>
      <c r="P47" s="331"/>
      <c r="Q47" s="331"/>
      <c r="R47" s="332"/>
    </row>
    <row r="48" spans="1:18" x14ac:dyDescent="0.2">
      <c r="A48" s="163" t="s">
        <v>476</v>
      </c>
      <c r="B48" s="317" t="s">
        <v>463</v>
      </c>
      <c r="C48" s="233"/>
      <c r="D48" s="234"/>
      <c r="E48" s="234"/>
      <c r="F48" s="234"/>
      <c r="G48" s="234"/>
      <c r="H48" s="234"/>
      <c r="I48" s="234"/>
      <c r="J48" s="234"/>
      <c r="K48" s="234"/>
      <c r="L48" s="234"/>
      <c r="M48" s="234"/>
      <c r="N48" s="234"/>
      <c r="O48" s="234"/>
      <c r="P48" s="234"/>
      <c r="Q48" s="234"/>
      <c r="R48" s="235"/>
    </row>
    <row r="49" spans="1:18" x14ac:dyDescent="0.2">
      <c r="A49" s="163" t="s">
        <v>477</v>
      </c>
      <c r="B49" s="317" t="s">
        <v>464</v>
      </c>
      <c r="C49" s="233"/>
      <c r="D49" s="234"/>
      <c r="E49" s="234"/>
      <c r="F49" s="234"/>
      <c r="G49" s="234"/>
      <c r="H49" s="234"/>
      <c r="I49" s="234"/>
      <c r="J49" s="234"/>
      <c r="K49" s="234"/>
      <c r="L49" s="234"/>
      <c r="M49" s="234"/>
      <c r="N49" s="234"/>
      <c r="O49" s="234"/>
      <c r="P49" s="234"/>
      <c r="Q49" s="234"/>
      <c r="R49" s="235"/>
    </row>
    <row r="50" spans="1:18" x14ac:dyDescent="0.2">
      <c r="A50" s="163" t="s">
        <v>478</v>
      </c>
      <c r="B50" s="317" t="s">
        <v>465</v>
      </c>
      <c r="C50" s="233"/>
      <c r="D50" s="234"/>
      <c r="E50" s="234"/>
      <c r="F50" s="234"/>
      <c r="G50" s="234"/>
      <c r="H50" s="234"/>
      <c r="I50" s="234"/>
      <c r="J50" s="234"/>
      <c r="K50" s="234"/>
      <c r="L50" s="234"/>
      <c r="M50" s="234"/>
      <c r="N50" s="234"/>
      <c r="O50" s="234"/>
      <c r="P50" s="234"/>
      <c r="Q50" s="234"/>
      <c r="R50" s="235"/>
    </row>
    <row r="51" spans="1:18" x14ac:dyDescent="0.2">
      <c r="A51" s="163" t="s">
        <v>479</v>
      </c>
      <c r="B51" s="317" t="s">
        <v>466</v>
      </c>
      <c r="C51" s="233"/>
      <c r="D51" s="234"/>
      <c r="E51" s="234"/>
      <c r="F51" s="234"/>
      <c r="G51" s="234"/>
      <c r="H51" s="234"/>
      <c r="I51" s="234"/>
      <c r="J51" s="234"/>
      <c r="K51" s="234"/>
      <c r="L51" s="234"/>
      <c r="M51" s="234"/>
      <c r="N51" s="234"/>
      <c r="O51" s="234"/>
      <c r="P51" s="234"/>
      <c r="Q51" s="234"/>
      <c r="R51" s="235"/>
    </row>
    <row r="52" spans="1:18" x14ac:dyDescent="0.2">
      <c r="A52" s="163" t="s">
        <v>480</v>
      </c>
      <c r="B52" s="317" t="s">
        <v>467</v>
      </c>
      <c r="C52" s="233"/>
      <c r="D52" s="234"/>
      <c r="E52" s="234"/>
      <c r="F52" s="234"/>
      <c r="G52" s="234"/>
      <c r="H52" s="234"/>
      <c r="I52" s="234"/>
      <c r="J52" s="234"/>
      <c r="K52" s="234"/>
      <c r="L52" s="234"/>
      <c r="M52" s="234"/>
      <c r="N52" s="234"/>
      <c r="O52" s="234"/>
      <c r="P52" s="234"/>
      <c r="Q52" s="234"/>
      <c r="R52" s="235"/>
    </row>
    <row r="53" spans="1:18" x14ac:dyDescent="0.2">
      <c r="A53" s="163" t="s">
        <v>481</v>
      </c>
      <c r="B53" s="317" t="s">
        <v>468</v>
      </c>
      <c r="C53" s="233"/>
      <c r="D53" s="234"/>
      <c r="E53" s="234"/>
      <c r="F53" s="234"/>
      <c r="G53" s="234"/>
      <c r="H53" s="234"/>
      <c r="I53" s="234"/>
      <c r="J53" s="234"/>
      <c r="K53" s="234"/>
      <c r="L53" s="234"/>
      <c r="M53" s="234"/>
      <c r="N53" s="234"/>
      <c r="O53" s="234"/>
      <c r="P53" s="234"/>
      <c r="Q53" s="234"/>
      <c r="R53" s="235"/>
    </row>
    <row r="54" spans="1:18" x14ac:dyDescent="0.2">
      <c r="A54" s="163" t="s">
        <v>475</v>
      </c>
      <c r="B54" s="317" t="s">
        <v>469</v>
      </c>
      <c r="C54" s="497">
        <v>932</v>
      </c>
      <c r="D54" s="498">
        <v>1091</v>
      </c>
      <c r="E54" s="498">
        <v>708</v>
      </c>
      <c r="F54" s="498">
        <v>569</v>
      </c>
      <c r="G54" s="498"/>
      <c r="H54" s="498"/>
      <c r="I54" s="498"/>
      <c r="J54" s="498"/>
      <c r="K54" s="498">
        <v>257</v>
      </c>
      <c r="L54" s="498">
        <v>284</v>
      </c>
      <c r="M54" s="498">
        <v>237</v>
      </c>
      <c r="N54" s="498">
        <v>206</v>
      </c>
      <c r="O54" s="234"/>
      <c r="P54" s="234"/>
      <c r="Q54" s="234"/>
      <c r="R54" s="235"/>
    </row>
    <row r="55" spans="1:18" x14ac:dyDescent="0.2">
      <c r="A55" s="163" t="s">
        <v>482</v>
      </c>
      <c r="B55" s="317" t="s">
        <v>470</v>
      </c>
      <c r="C55" s="233"/>
      <c r="D55" s="234"/>
      <c r="E55" s="234"/>
      <c r="F55" s="234"/>
      <c r="G55" s="234"/>
      <c r="H55" s="234"/>
      <c r="I55" s="234"/>
      <c r="J55" s="234"/>
      <c r="K55" s="234"/>
      <c r="L55" s="234"/>
      <c r="M55" s="234"/>
      <c r="N55" s="234"/>
      <c r="O55" s="498">
        <v>13</v>
      </c>
      <c r="P55" s="498">
        <v>15</v>
      </c>
      <c r="Q55" s="498">
        <v>10</v>
      </c>
      <c r="R55" s="499">
        <v>10</v>
      </c>
    </row>
    <row r="56" spans="1:18" x14ac:dyDescent="0.2">
      <c r="A56" s="163" t="s">
        <v>483</v>
      </c>
      <c r="B56" s="317" t="s">
        <v>471</v>
      </c>
      <c r="C56" s="233"/>
      <c r="D56" s="234"/>
      <c r="E56" s="234"/>
      <c r="F56" s="234"/>
      <c r="G56" s="234"/>
      <c r="H56" s="234"/>
      <c r="I56" s="234"/>
      <c r="J56" s="234"/>
      <c r="K56" s="234"/>
      <c r="L56" s="234"/>
      <c r="M56" s="234"/>
      <c r="N56" s="234"/>
      <c r="O56" s="234"/>
      <c r="P56" s="234"/>
      <c r="Q56" s="234"/>
      <c r="R56" s="235"/>
    </row>
    <row r="57" spans="1:18" x14ac:dyDescent="0.2">
      <c r="A57" s="163" t="s">
        <v>484</v>
      </c>
      <c r="B57" s="317" t="s">
        <v>472</v>
      </c>
      <c r="C57" s="236"/>
      <c r="D57" s="237"/>
      <c r="E57" s="237"/>
      <c r="F57" s="237"/>
      <c r="G57" s="237"/>
      <c r="H57" s="237"/>
      <c r="I57" s="237"/>
      <c r="J57" s="237"/>
      <c r="K57" s="237"/>
      <c r="L57" s="237"/>
      <c r="M57" s="237"/>
      <c r="N57" s="237"/>
      <c r="O57" s="237"/>
      <c r="P57" s="237"/>
      <c r="Q57" s="237"/>
      <c r="R57" s="238"/>
    </row>
    <row r="58" spans="1:18" x14ac:dyDescent="0.2">
      <c r="A58" s="163" t="s">
        <v>474</v>
      </c>
      <c r="B58" s="317" t="s">
        <v>473</v>
      </c>
      <c r="C58" s="236"/>
      <c r="D58" s="237"/>
      <c r="E58" s="237"/>
      <c r="F58" s="237"/>
      <c r="G58" s="237"/>
      <c r="H58" s="237"/>
      <c r="I58" s="237"/>
      <c r="J58" s="237"/>
      <c r="K58" s="237"/>
      <c r="L58" s="237"/>
      <c r="M58" s="237"/>
      <c r="N58" s="237"/>
      <c r="O58" s="237"/>
      <c r="P58" s="237"/>
      <c r="Q58" s="237"/>
      <c r="R58" s="238"/>
    </row>
    <row r="59" spans="1:18" x14ac:dyDescent="0.2">
      <c r="A59" s="318" t="s">
        <v>92</v>
      </c>
      <c r="B59" s="319" t="s">
        <v>93</v>
      </c>
      <c r="C59" s="333"/>
      <c r="D59" s="334">
        <f>SUM(D48:D58)</f>
        <v>1091</v>
      </c>
      <c r="E59" s="334">
        <f>SUM(E48:E58)</f>
        <v>708</v>
      </c>
      <c r="F59" s="334">
        <f>SUM(F48:F58)</f>
        <v>569</v>
      </c>
      <c r="G59" s="334"/>
      <c r="H59" s="334" t="s">
        <v>561</v>
      </c>
      <c r="I59" s="334" t="s">
        <v>561</v>
      </c>
      <c r="J59" s="334" t="s">
        <v>561</v>
      </c>
      <c r="K59" s="334"/>
      <c r="L59" s="334">
        <f>SUM(L48:L58)</f>
        <v>284</v>
      </c>
      <c r="M59" s="334">
        <f>SUM(M48:M58)</f>
        <v>237</v>
      </c>
      <c r="N59" s="334">
        <f>SUM(N48:N58)</f>
        <v>206</v>
      </c>
      <c r="O59" s="334"/>
      <c r="P59" s="334">
        <f>SUM(P48:P58)</f>
        <v>15</v>
      </c>
      <c r="Q59" s="334">
        <f>SUM(Q48:Q58)</f>
        <v>10</v>
      </c>
      <c r="R59" s="335">
        <f>SUM(R48:R58)</f>
        <v>10</v>
      </c>
    </row>
    <row r="60" spans="1:18" x14ac:dyDescent="0.2">
      <c r="A60" s="166" t="s">
        <v>555</v>
      </c>
      <c r="B60" s="320"/>
      <c r="C60" s="526"/>
      <c r="D60" s="527"/>
      <c r="E60" s="527"/>
      <c r="F60" s="527"/>
      <c r="G60" s="527"/>
      <c r="H60" s="527"/>
      <c r="I60" s="527"/>
      <c r="J60" s="527"/>
      <c r="K60" s="527"/>
      <c r="L60" s="527"/>
      <c r="M60" s="527"/>
      <c r="N60" s="527"/>
      <c r="O60" s="527"/>
      <c r="P60" s="527"/>
      <c r="Q60" s="527"/>
      <c r="R60" s="528"/>
    </row>
    <row r="61" spans="1:18" x14ac:dyDescent="0.2">
      <c r="A61" s="315" t="s">
        <v>462</v>
      </c>
      <c r="B61" s="316" t="s">
        <v>461</v>
      </c>
      <c r="C61" s="330"/>
      <c r="D61" s="331"/>
      <c r="E61" s="331"/>
      <c r="F61" s="331"/>
      <c r="G61" s="331"/>
      <c r="H61" s="331"/>
      <c r="I61" s="331"/>
      <c r="J61" s="331"/>
      <c r="K61" s="331"/>
      <c r="L61" s="331"/>
      <c r="M61" s="331"/>
      <c r="N61" s="331"/>
      <c r="O61" s="331"/>
      <c r="P61" s="331"/>
      <c r="Q61" s="331"/>
      <c r="R61" s="332"/>
    </row>
    <row r="62" spans="1:18" x14ac:dyDescent="0.2">
      <c r="A62" s="163" t="s">
        <v>476</v>
      </c>
      <c r="B62" s="317" t="s">
        <v>463</v>
      </c>
      <c r="C62" s="233"/>
      <c r="D62" s="234"/>
      <c r="E62" s="234"/>
      <c r="F62" s="234"/>
      <c r="G62" s="234"/>
      <c r="H62" s="234"/>
      <c r="I62" s="234"/>
      <c r="J62" s="234"/>
      <c r="K62" s="234"/>
      <c r="L62" s="234"/>
      <c r="M62" s="234"/>
      <c r="N62" s="234"/>
      <c r="O62" s="234"/>
      <c r="P62" s="234"/>
      <c r="Q62" s="234"/>
      <c r="R62" s="235"/>
    </row>
    <row r="63" spans="1:18" x14ac:dyDescent="0.2">
      <c r="A63" s="163" t="s">
        <v>477</v>
      </c>
      <c r="B63" s="317" t="s">
        <v>464</v>
      </c>
      <c r="C63" s="497">
        <v>754</v>
      </c>
      <c r="D63" s="498">
        <v>865</v>
      </c>
      <c r="E63" s="498">
        <v>450</v>
      </c>
      <c r="F63" s="498">
        <v>305</v>
      </c>
      <c r="G63" s="498">
        <v>220</v>
      </c>
      <c r="H63" s="498">
        <v>220</v>
      </c>
      <c r="I63" s="498">
        <v>119</v>
      </c>
      <c r="J63" s="498">
        <v>80</v>
      </c>
      <c r="K63" s="504">
        <v>69</v>
      </c>
      <c r="L63" s="504">
        <v>68</v>
      </c>
      <c r="M63" s="504">
        <v>55</v>
      </c>
      <c r="N63" s="504">
        <v>47</v>
      </c>
      <c r="O63" s="498">
        <v>10</v>
      </c>
      <c r="P63" s="498">
        <v>10</v>
      </c>
      <c r="Q63" s="498">
        <v>6</v>
      </c>
      <c r="R63" s="499">
        <v>6</v>
      </c>
    </row>
    <row r="64" spans="1:18" x14ac:dyDescent="0.2">
      <c r="A64" s="163" t="s">
        <v>478</v>
      </c>
      <c r="B64" s="317" t="s">
        <v>465</v>
      </c>
      <c r="C64" s="497">
        <v>402</v>
      </c>
      <c r="D64" s="498">
        <v>406</v>
      </c>
      <c r="E64" s="498">
        <v>240</v>
      </c>
      <c r="F64" s="498">
        <v>169</v>
      </c>
      <c r="G64" s="234"/>
      <c r="H64" s="234"/>
      <c r="I64" s="234"/>
      <c r="J64" s="234"/>
      <c r="K64" s="501"/>
      <c r="L64" s="501"/>
      <c r="M64" s="501"/>
      <c r="N64" s="501"/>
      <c r="O64" s="234"/>
      <c r="P64" s="234"/>
      <c r="Q64" s="234"/>
      <c r="R64" s="235"/>
    </row>
    <row r="65" spans="1:18" x14ac:dyDescent="0.2">
      <c r="A65" s="163" t="s">
        <v>479</v>
      </c>
      <c r="B65" s="317" t="s">
        <v>466</v>
      </c>
      <c r="C65" s="233"/>
      <c r="D65" s="234"/>
      <c r="E65" s="234"/>
      <c r="F65" s="234"/>
      <c r="G65" s="234"/>
      <c r="H65" s="234"/>
      <c r="I65" s="234"/>
      <c r="J65" s="234"/>
      <c r="K65" s="501"/>
      <c r="L65" s="501"/>
      <c r="M65" s="501"/>
      <c r="N65" s="501"/>
      <c r="O65" s="234"/>
      <c r="P65" s="234"/>
      <c r="Q65" s="234"/>
      <c r="R65" s="235"/>
    </row>
    <row r="66" spans="1:18" x14ac:dyDescent="0.2">
      <c r="A66" s="163" t="s">
        <v>480</v>
      </c>
      <c r="B66" s="317" t="s">
        <v>467</v>
      </c>
      <c r="C66" s="233"/>
      <c r="D66" s="234"/>
      <c r="E66" s="234"/>
      <c r="F66" s="234"/>
      <c r="G66" s="234"/>
      <c r="H66" s="234"/>
      <c r="I66" s="234"/>
      <c r="J66" s="234"/>
      <c r="K66" s="500">
        <v>200</v>
      </c>
      <c r="L66" s="501">
        <v>232</v>
      </c>
      <c r="M66" s="501">
        <v>117</v>
      </c>
      <c r="N66" s="501">
        <v>108</v>
      </c>
      <c r="O66" s="234"/>
      <c r="P66" s="234"/>
      <c r="Q66" s="234"/>
      <c r="R66" s="235"/>
    </row>
    <row r="67" spans="1:18" x14ac:dyDescent="0.2">
      <c r="A67" s="163" t="s">
        <v>481</v>
      </c>
      <c r="B67" s="317" t="s">
        <v>468</v>
      </c>
      <c r="C67" s="233"/>
      <c r="D67" s="234"/>
      <c r="E67" s="234"/>
      <c r="F67" s="234"/>
      <c r="G67" s="234"/>
      <c r="H67" s="234"/>
      <c r="I67" s="234"/>
      <c r="J67" s="234"/>
      <c r="K67" s="234"/>
      <c r="L67" s="234"/>
      <c r="M67" s="234"/>
      <c r="N67" s="234"/>
      <c r="O67" s="234"/>
      <c r="P67" s="234"/>
      <c r="Q67" s="234"/>
      <c r="R67" s="235"/>
    </row>
    <row r="68" spans="1:18" x14ac:dyDescent="0.2">
      <c r="A68" s="163" t="s">
        <v>475</v>
      </c>
      <c r="B68" s="317" t="s">
        <v>469</v>
      </c>
      <c r="C68" s="233"/>
      <c r="D68" s="234"/>
      <c r="E68" s="234"/>
      <c r="F68" s="234"/>
      <c r="G68" s="234"/>
      <c r="H68" s="234"/>
      <c r="I68" s="234"/>
      <c r="J68" s="234"/>
      <c r="K68" s="234"/>
      <c r="L68" s="234"/>
      <c r="M68" s="234"/>
      <c r="N68" s="234"/>
      <c r="O68" s="234"/>
      <c r="P68" s="234"/>
      <c r="Q68" s="234"/>
      <c r="R68" s="235"/>
    </row>
    <row r="69" spans="1:18" x14ac:dyDescent="0.2">
      <c r="A69" s="163" t="s">
        <v>482</v>
      </c>
      <c r="B69" s="317" t="s">
        <v>470</v>
      </c>
      <c r="C69" s="233"/>
      <c r="D69" s="234"/>
      <c r="E69" s="234"/>
      <c r="F69" s="234"/>
      <c r="G69" s="234"/>
      <c r="H69" s="234"/>
      <c r="I69" s="234"/>
      <c r="J69" s="234"/>
      <c r="K69" s="234"/>
      <c r="L69" s="234"/>
      <c r="M69" s="234"/>
      <c r="N69" s="234"/>
      <c r="O69" s="234"/>
      <c r="P69" s="234"/>
      <c r="Q69" s="234"/>
      <c r="R69" s="235"/>
    </row>
    <row r="70" spans="1:18" x14ac:dyDescent="0.2">
      <c r="A70" s="163" t="s">
        <v>483</v>
      </c>
      <c r="B70" s="317" t="s">
        <v>471</v>
      </c>
      <c r="C70" s="233"/>
      <c r="D70" s="234"/>
      <c r="E70" s="234"/>
      <c r="F70" s="234"/>
      <c r="G70" s="234"/>
      <c r="H70" s="234"/>
      <c r="I70" s="234"/>
      <c r="J70" s="234"/>
      <c r="K70" s="234"/>
      <c r="L70" s="234"/>
      <c r="M70" s="234"/>
      <c r="N70" s="234"/>
      <c r="O70" s="234"/>
      <c r="P70" s="234"/>
      <c r="Q70" s="234"/>
      <c r="R70" s="235"/>
    </row>
    <row r="71" spans="1:18" x14ac:dyDescent="0.2">
      <c r="A71" s="163" t="s">
        <v>484</v>
      </c>
      <c r="B71" s="317" t="s">
        <v>472</v>
      </c>
      <c r="C71" s="497">
        <v>424</v>
      </c>
      <c r="D71" s="498">
        <v>469</v>
      </c>
      <c r="E71" s="498">
        <v>249</v>
      </c>
      <c r="F71" s="498">
        <v>173</v>
      </c>
      <c r="G71" s="237"/>
      <c r="H71" s="237"/>
      <c r="I71" s="237"/>
      <c r="J71" s="237"/>
      <c r="K71" s="237"/>
      <c r="L71" s="237"/>
      <c r="M71" s="237"/>
      <c r="N71" s="237"/>
      <c r="O71" s="237"/>
      <c r="P71" s="237"/>
      <c r="Q71" s="237"/>
      <c r="R71" s="238"/>
    </row>
    <row r="72" spans="1:18" x14ac:dyDescent="0.2">
      <c r="A72" s="163" t="s">
        <v>474</v>
      </c>
      <c r="B72" s="317" t="s">
        <v>473</v>
      </c>
      <c r="C72" s="236"/>
      <c r="D72" s="237"/>
      <c r="E72" s="237"/>
      <c r="F72" s="237"/>
      <c r="G72" s="237"/>
      <c r="H72" s="237"/>
      <c r="I72" s="237"/>
      <c r="J72" s="237"/>
      <c r="K72" s="237"/>
      <c r="L72" s="237"/>
      <c r="M72" s="237"/>
      <c r="N72" s="237"/>
      <c r="O72" s="237"/>
      <c r="P72" s="237"/>
      <c r="Q72" s="237"/>
      <c r="R72" s="238"/>
    </row>
    <row r="73" spans="1:18" x14ac:dyDescent="0.2">
      <c r="A73" s="318" t="s">
        <v>92</v>
      </c>
      <c r="B73" s="319" t="s">
        <v>93</v>
      </c>
      <c r="C73" s="333"/>
      <c r="D73" s="334">
        <f>SUM(D62:D72)</f>
        <v>1740</v>
      </c>
      <c r="E73" s="334">
        <f>SUM(E62:E72)</f>
        <v>939</v>
      </c>
      <c r="F73" s="334">
        <f>SUM(F62:F72)</f>
        <v>647</v>
      </c>
      <c r="G73" s="334"/>
      <c r="H73" s="334">
        <f>SUM(H62:H72)</f>
        <v>220</v>
      </c>
      <c r="I73" s="334">
        <f>SUM(I62:I72)</f>
        <v>119</v>
      </c>
      <c r="J73" s="334">
        <f>SUM(J62:J72)</f>
        <v>80</v>
      </c>
      <c r="K73" s="334"/>
      <c r="L73" s="334">
        <f>SUM(L62:L72)</f>
        <v>300</v>
      </c>
      <c r="M73" s="334">
        <f>SUM(M62:M72)</f>
        <v>172</v>
      </c>
      <c r="N73" s="334">
        <f>SUM(N62:N72)</f>
        <v>155</v>
      </c>
      <c r="O73" s="334"/>
      <c r="P73" s="334">
        <f>SUM(P62:P72)</f>
        <v>10</v>
      </c>
      <c r="Q73" s="334">
        <f>SUM(Q62:Q72)</f>
        <v>6</v>
      </c>
      <c r="R73" s="335">
        <f>SUM(R62:R72)</f>
        <v>6</v>
      </c>
    </row>
    <row r="74" spans="1:18" x14ac:dyDescent="0.2">
      <c r="A74" s="166" t="s">
        <v>556</v>
      </c>
      <c r="B74" s="320"/>
      <c r="C74" s="526"/>
      <c r="D74" s="527"/>
      <c r="E74" s="527"/>
      <c r="F74" s="527"/>
      <c r="G74" s="527"/>
      <c r="H74" s="527"/>
      <c r="I74" s="527"/>
      <c r="J74" s="527"/>
      <c r="K74" s="527"/>
      <c r="L74" s="527"/>
      <c r="M74" s="527"/>
      <c r="N74" s="527"/>
      <c r="O74" s="527"/>
      <c r="P74" s="527"/>
      <c r="Q74" s="527"/>
      <c r="R74" s="528"/>
    </row>
    <row r="75" spans="1:18" x14ac:dyDescent="0.2">
      <c r="A75" s="315" t="s">
        <v>462</v>
      </c>
      <c r="B75" s="316" t="s">
        <v>461</v>
      </c>
      <c r="C75" s="330"/>
      <c r="D75" s="331"/>
      <c r="E75" s="331"/>
      <c r="F75" s="331"/>
      <c r="G75" s="331"/>
      <c r="H75" s="331"/>
      <c r="I75" s="331"/>
      <c r="J75" s="331"/>
      <c r="K75" s="331"/>
      <c r="L75" s="331"/>
      <c r="M75" s="331"/>
      <c r="N75" s="331"/>
      <c r="O75" s="331"/>
      <c r="P75" s="331"/>
      <c r="Q75" s="331"/>
      <c r="R75" s="332"/>
    </row>
    <row r="76" spans="1:18" x14ac:dyDescent="0.2">
      <c r="A76" s="163" t="s">
        <v>476</v>
      </c>
      <c r="B76" s="317" t="s">
        <v>463</v>
      </c>
      <c r="C76" s="233"/>
      <c r="D76" s="234"/>
      <c r="E76" s="234"/>
      <c r="F76" s="234"/>
      <c r="G76" s="234"/>
      <c r="H76" s="234"/>
      <c r="I76" s="234"/>
      <c r="J76" s="234"/>
      <c r="K76" s="234"/>
      <c r="L76" s="234"/>
      <c r="M76" s="234"/>
      <c r="N76" s="234"/>
      <c r="O76" s="234"/>
      <c r="P76" s="234"/>
      <c r="Q76" s="234"/>
      <c r="R76" s="235"/>
    </row>
    <row r="77" spans="1:18" x14ac:dyDescent="0.2">
      <c r="A77" s="163" t="s">
        <v>477</v>
      </c>
      <c r="B77" s="317" t="s">
        <v>464</v>
      </c>
      <c r="C77" s="233"/>
      <c r="D77" s="234"/>
      <c r="E77" s="234"/>
      <c r="F77" s="234"/>
      <c r="G77" s="234"/>
      <c r="H77" s="234"/>
      <c r="I77" s="234"/>
      <c r="J77" s="234"/>
      <c r="K77" s="234"/>
      <c r="L77" s="234"/>
      <c r="M77" s="234"/>
      <c r="N77" s="234"/>
      <c r="O77" s="234"/>
      <c r="P77" s="234"/>
      <c r="Q77" s="234"/>
      <c r="R77" s="235"/>
    </row>
    <row r="78" spans="1:18" x14ac:dyDescent="0.2">
      <c r="A78" s="163" t="s">
        <v>478</v>
      </c>
      <c r="B78" s="317" t="s">
        <v>465</v>
      </c>
      <c r="C78" s="233"/>
      <c r="D78" s="234"/>
      <c r="E78" s="234"/>
      <c r="F78" s="234"/>
      <c r="G78" s="234"/>
      <c r="H78" s="234"/>
      <c r="I78" s="234"/>
      <c r="J78" s="234"/>
      <c r="K78" s="234"/>
      <c r="L78" s="234"/>
      <c r="M78" s="234"/>
      <c r="N78" s="234"/>
      <c r="O78" s="234"/>
      <c r="P78" s="234"/>
      <c r="Q78" s="234"/>
      <c r="R78" s="235"/>
    </row>
    <row r="79" spans="1:18" x14ac:dyDescent="0.2">
      <c r="A79" s="163" t="s">
        <v>479</v>
      </c>
      <c r="B79" s="317" t="s">
        <v>466</v>
      </c>
      <c r="C79" s="233"/>
      <c r="D79" s="234"/>
      <c r="E79" s="234"/>
      <c r="F79" s="234"/>
      <c r="G79" s="234"/>
      <c r="H79" s="234"/>
      <c r="I79" s="234"/>
      <c r="J79" s="234"/>
      <c r="K79" s="234"/>
      <c r="L79" s="234"/>
      <c r="M79" s="234"/>
      <c r="N79" s="234"/>
      <c r="O79" s="234"/>
      <c r="P79" s="234"/>
      <c r="Q79" s="234"/>
      <c r="R79" s="235"/>
    </row>
    <row r="80" spans="1:18" x14ac:dyDescent="0.2">
      <c r="A80" s="163" t="s">
        <v>480</v>
      </c>
      <c r="B80" s="317" t="s">
        <v>467</v>
      </c>
      <c r="C80" s="233"/>
      <c r="D80" s="234"/>
      <c r="E80" s="234"/>
      <c r="F80" s="234"/>
      <c r="G80" s="234"/>
      <c r="H80" s="234"/>
      <c r="I80" s="234"/>
      <c r="J80" s="234"/>
      <c r="K80" s="234"/>
      <c r="L80" s="234"/>
      <c r="M80" s="234"/>
      <c r="N80" s="234"/>
      <c r="O80" s="234"/>
      <c r="P80" s="234"/>
      <c r="Q80" s="234"/>
      <c r="R80" s="235"/>
    </row>
    <row r="81" spans="1:18" x14ac:dyDescent="0.2">
      <c r="A81" s="163" t="s">
        <v>481</v>
      </c>
      <c r="B81" s="317" t="s">
        <v>468</v>
      </c>
      <c r="C81" s="233"/>
      <c r="D81" s="234"/>
      <c r="E81" s="234"/>
      <c r="F81" s="234"/>
      <c r="G81" s="234"/>
      <c r="H81" s="234"/>
      <c r="I81" s="234"/>
      <c r="J81" s="234"/>
      <c r="K81" s="234"/>
      <c r="L81" s="234"/>
      <c r="M81" s="234"/>
      <c r="N81" s="234"/>
      <c r="O81" s="234"/>
      <c r="P81" s="234"/>
      <c r="Q81" s="234"/>
      <c r="R81" s="235"/>
    </row>
    <row r="82" spans="1:18" x14ac:dyDescent="0.2">
      <c r="A82" s="163" t="s">
        <v>475</v>
      </c>
      <c r="B82" s="317" t="s">
        <v>469</v>
      </c>
      <c r="C82" s="233"/>
      <c r="D82" s="234"/>
      <c r="E82" s="234"/>
      <c r="F82" s="234"/>
      <c r="G82" s="234"/>
      <c r="H82" s="234"/>
      <c r="I82" s="234"/>
      <c r="J82" s="234"/>
      <c r="K82" s="234"/>
      <c r="L82" s="234"/>
      <c r="M82" s="234"/>
      <c r="N82" s="234"/>
      <c r="O82" s="234"/>
      <c r="P82" s="234"/>
      <c r="Q82" s="234"/>
      <c r="R82" s="235"/>
    </row>
    <row r="83" spans="1:18" x14ac:dyDescent="0.2">
      <c r="A83" s="163" t="s">
        <v>482</v>
      </c>
      <c r="B83" s="317" t="s">
        <v>470</v>
      </c>
      <c r="C83" s="500">
        <v>300</v>
      </c>
      <c r="D83" s="501">
        <v>309</v>
      </c>
      <c r="E83" s="501">
        <v>248</v>
      </c>
      <c r="F83" s="501">
        <v>182</v>
      </c>
      <c r="G83" s="234"/>
      <c r="H83" s="234"/>
      <c r="I83" s="234"/>
      <c r="J83" s="234"/>
      <c r="K83" s="234"/>
      <c r="L83" s="234"/>
      <c r="M83" s="234"/>
      <c r="N83" s="234"/>
      <c r="O83" s="234"/>
      <c r="P83" s="234"/>
      <c r="Q83" s="234"/>
      <c r="R83" s="235"/>
    </row>
    <row r="84" spans="1:18" x14ac:dyDescent="0.2">
      <c r="A84" s="163" t="s">
        <v>483</v>
      </c>
      <c r="B84" s="317" t="s">
        <v>471</v>
      </c>
      <c r="C84" s="500"/>
      <c r="D84" s="501"/>
      <c r="E84" s="501"/>
      <c r="F84" s="501"/>
      <c r="G84" s="234"/>
      <c r="H84" s="234"/>
      <c r="I84" s="234"/>
      <c r="J84" s="234"/>
      <c r="K84" s="234"/>
      <c r="L84" s="234"/>
      <c r="M84" s="234"/>
      <c r="N84" s="234"/>
      <c r="O84" s="234"/>
      <c r="P84" s="234"/>
      <c r="Q84" s="234"/>
      <c r="R84" s="235"/>
    </row>
    <row r="85" spans="1:18" x14ac:dyDescent="0.2">
      <c r="A85" s="163" t="s">
        <v>484</v>
      </c>
      <c r="B85" s="317" t="s">
        <v>472</v>
      </c>
      <c r="C85" s="509"/>
      <c r="D85" s="510"/>
      <c r="E85" s="510"/>
      <c r="F85" s="510"/>
      <c r="G85" s="237"/>
      <c r="H85" s="237"/>
      <c r="I85" s="237"/>
      <c r="J85" s="237"/>
      <c r="K85" s="237"/>
      <c r="L85" s="237"/>
      <c r="M85" s="237"/>
      <c r="N85" s="237"/>
      <c r="O85" s="237"/>
      <c r="P85" s="237"/>
      <c r="Q85" s="237"/>
      <c r="R85" s="238"/>
    </row>
    <row r="86" spans="1:18" x14ac:dyDescent="0.2">
      <c r="A86" s="163" t="s">
        <v>474</v>
      </c>
      <c r="B86" s="317" t="s">
        <v>473</v>
      </c>
      <c r="C86" s="503">
        <v>556</v>
      </c>
      <c r="D86" s="504">
        <v>607</v>
      </c>
      <c r="E86" s="504">
        <v>453</v>
      </c>
      <c r="F86" s="504">
        <v>322</v>
      </c>
      <c r="G86" s="498"/>
      <c r="H86" s="498"/>
      <c r="I86" s="498"/>
      <c r="J86" s="498"/>
      <c r="K86" s="498">
        <v>221</v>
      </c>
      <c r="L86" s="498">
        <v>233</v>
      </c>
      <c r="M86" s="498">
        <v>185</v>
      </c>
      <c r="N86" s="498">
        <v>177</v>
      </c>
      <c r="O86" s="498"/>
      <c r="P86" s="498"/>
      <c r="Q86" s="498"/>
      <c r="R86" s="499"/>
    </row>
    <row r="87" spans="1:18" x14ac:dyDescent="0.2">
      <c r="A87" s="318" t="s">
        <v>92</v>
      </c>
      <c r="B87" s="319" t="s">
        <v>93</v>
      </c>
      <c r="C87" s="333"/>
      <c r="D87" s="334">
        <f>SUM(D76:D86)</f>
        <v>916</v>
      </c>
      <c r="E87" s="334">
        <f>SUM(E76:E86)</f>
        <v>701</v>
      </c>
      <c r="F87" s="334">
        <f>SUM(F76:F86)</f>
        <v>504</v>
      </c>
      <c r="G87" s="334"/>
      <c r="H87" s="334" t="s">
        <v>561</v>
      </c>
      <c r="I87" s="334" t="s">
        <v>561</v>
      </c>
      <c r="J87" s="334" t="s">
        <v>561</v>
      </c>
      <c r="K87" s="334"/>
      <c r="L87" s="334">
        <f>SUM(L76:L86)</f>
        <v>233</v>
      </c>
      <c r="M87" s="334">
        <f>SUM(M76:M86)</f>
        <v>185</v>
      </c>
      <c r="N87" s="334">
        <f>SUM(N76:N86)</f>
        <v>177</v>
      </c>
      <c r="O87" s="334"/>
      <c r="P87" s="334" t="s">
        <v>561</v>
      </c>
      <c r="Q87" s="334" t="s">
        <v>561</v>
      </c>
      <c r="R87" s="335" t="s">
        <v>561</v>
      </c>
    </row>
    <row r="88" spans="1:18" x14ac:dyDescent="0.2">
      <c r="A88" s="166" t="s">
        <v>600</v>
      </c>
      <c r="B88" s="320"/>
      <c r="C88" s="526"/>
      <c r="D88" s="527"/>
      <c r="E88" s="527"/>
      <c r="F88" s="527"/>
      <c r="G88" s="527"/>
      <c r="H88" s="527"/>
      <c r="I88" s="527"/>
      <c r="J88" s="527"/>
      <c r="K88" s="527"/>
      <c r="L88" s="527"/>
      <c r="M88" s="527"/>
      <c r="N88" s="527"/>
      <c r="O88" s="527"/>
      <c r="P88" s="527"/>
      <c r="Q88" s="527"/>
      <c r="R88" s="528"/>
    </row>
    <row r="89" spans="1:18" x14ac:dyDescent="0.2">
      <c r="A89" s="315" t="s">
        <v>462</v>
      </c>
      <c r="B89" s="316" t="s">
        <v>461</v>
      </c>
      <c r="C89" s="330"/>
      <c r="D89" s="331"/>
      <c r="E89" s="331"/>
      <c r="F89" s="331"/>
      <c r="G89" s="331"/>
      <c r="H89" s="331"/>
      <c r="I89" s="331"/>
      <c r="J89" s="331"/>
      <c r="K89" s="331"/>
      <c r="L89" s="331"/>
      <c r="M89" s="331"/>
      <c r="N89" s="331"/>
      <c r="O89" s="331"/>
      <c r="P89" s="331"/>
      <c r="Q89" s="331"/>
      <c r="R89" s="332"/>
    </row>
    <row r="90" spans="1:18" x14ac:dyDescent="0.2">
      <c r="A90" s="163" t="s">
        <v>476</v>
      </c>
      <c r="B90" s="317" t="s">
        <v>463</v>
      </c>
      <c r="C90" s="233"/>
      <c r="D90" s="234"/>
      <c r="E90" s="234"/>
      <c r="F90" s="234"/>
      <c r="G90" s="234"/>
      <c r="H90" s="234"/>
      <c r="I90" s="234"/>
      <c r="J90" s="234"/>
      <c r="K90" s="234"/>
      <c r="L90" s="234"/>
      <c r="M90" s="234"/>
      <c r="N90" s="234"/>
      <c r="O90" s="234"/>
      <c r="P90" s="234"/>
      <c r="Q90" s="234"/>
      <c r="R90" s="235"/>
    </row>
    <row r="91" spans="1:18" x14ac:dyDescent="0.2">
      <c r="A91" s="163" t="s">
        <v>477</v>
      </c>
      <c r="B91" s="317" t="s">
        <v>464</v>
      </c>
      <c r="C91" s="233"/>
      <c r="D91" s="234"/>
      <c r="E91" s="234"/>
      <c r="F91" s="234"/>
      <c r="G91" s="234"/>
      <c r="H91" s="234"/>
      <c r="I91" s="234"/>
      <c r="J91" s="234"/>
      <c r="K91" s="234"/>
      <c r="L91" s="234"/>
      <c r="M91" s="234"/>
      <c r="N91" s="234"/>
      <c r="O91" s="234"/>
      <c r="P91" s="234"/>
      <c r="Q91" s="234"/>
      <c r="R91" s="235"/>
    </row>
    <row r="92" spans="1:18" x14ac:dyDescent="0.2">
      <c r="A92" s="163" t="s">
        <v>478</v>
      </c>
      <c r="B92" s="317" t="s">
        <v>465</v>
      </c>
      <c r="C92" s="233"/>
      <c r="D92" s="234"/>
      <c r="E92" s="234"/>
      <c r="F92" s="234"/>
      <c r="G92" s="234"/>
      <c r="H92" s="234"/>
      <c r="I92" s="234"/>
      <c r="J92" s="234"/>
      <c r="K92" s="234"/>
      <c r="L92" s="234"/>
      <c r="M92" s="234"/>
      <c r="N92" s="234"/>
      <c r="O92" s="234"/>
      <c r="P92" s="234"/>
      <c r="Q92" s="234"/>
      <c r="R92" s="235"/>
    </row>
    <row r="93" spans="1:18" x14ac:dyDescent="0.2">
      <c r="A93" s="163" t="s">
        <v>479</v>
      </c>
      <c r="B93" s="317" t="s">
        <v>466</v>
      </c>
      <c r="C93" s="233"/>
      <c r="D93" s="234"/>
      <c r="E93" s="234"/>
      <c r="F93" s="234"/>
      <c r="G93" s="234"/>
      <c r="H93" s="234"/>
      <c r="I93" s="234"/>
      <c r="J93" s="234"/>
      <c r="K93" s="234"/>
      <c r="L93" s="234"/>
      <c r="M93" s="234"/>
      <c r="N93" s="234"/>
      <c r="O93" s="234"/>
      <c r="P93" s="234"/>
      <c r="Q93" s="234"/>
      <c r="R93" s="235"/>
    </row>
    <row r="94" spans="1:18" x14ac:dyDescent="0.2">
      <c r="A94" s="163" t="s">
        <v>480</v>
      </c>
      <c r="B94" s="317" t="s">
        <v>467</v>
      </c>
      <c r="C94" s="233"/>
      <c r="D94" s="234"/>
      <c r="E94" s="234"/>
      <c r="F94" s="234"/>
      <c r="G94" s="234"/>
      <c r="H94" s="234"/>
      <c r="I94" s="234"/>
      <c r="J94" s="234"/>
      <c r="K94" s="234"/>
      <c r="L94" s="234"/>
      <c r="M94" s="234"/>
      <c r="N94" s="234"/>
      <c r="O94" s="234"/>
      <c r="P94" s="234"/>
      <c r="Q94" s="234"/>
      <c r="R94" s="235"/>
    </row>
    <row r="95" spans="1:18" x14ac:dyDescent="0.2">
      <c r="A95" s="163" t="s">
        <v>481</v>
      </c>
      <c r="B95" s="317" t="s">
        <v>468</v>
      </c>
      <c r="C95" s="233"/>
      <c r="D95" s="234"/>
      <c r="E95" s="234"/>
      <c r="F95" s="234"/>
      <c r="G95" s="234"/>
      <c r="H95" s="234"/>
      <c r="I95" s="234"/>
      <c r="J95" s="234"/>
      <c r="K95" s="234"/>
      <c r="L95" s="234"/>
      <c r="M95" s="234"/>
      <c r="N95" s="234"/>
      <c r="O95" s="234"/>
      <c r="P95" s="234"/>
      <c r="Q95" s="234"/>
      <c r="R95" s="235"/>
    </row>
    <row r="96" spans="1:18" x14ac:dyDescent="0.2">
      <c r="A96" s="163" t="s">
        <v>475</v>
      </c>
      <c r="B96" s="317" t="s">
        <v>469</v>
      </c>
      <c r="C96" s="233"/>
      <c r="D96" s="234"/>
      <c r="E96" s="234"/>
      <c r="F96" s="234"/>
      <c r="G96" s="234"/>
      <c r="H96" s="234"/>
      <c r="I96" s="234"/>
      <c r="J96" s="234"/>
      <c r="K96" s="234"/>
      <c r="L96" s="234"/>
      <c r="M96" s="234"/>
      <c r="N96" s="234"/>
      <c r="O96" s="234"/>
      <c r="P96" s="234"/>
      <c r="Q96" s="234"/>
      <c r="R96" s="235"/>
    </row>
    <row r="97" spans="1:18" x14ac:dyDescent="0.2">
      <c r="A97" s="163" t="s">
        <v>482</v>
      </c>
      <c r="B97" s="317" t="s">
        <v>470</v>
      </c>
      <c r="C97" s="233"/>
      <c r="D97" s="234"/>
      <c r="E97" s="234"/>
      <c r="F97" s="234"/>
      <c r="G97" s="234"/>
      <c r="H97" s="234"/>
      <c r="I97" s="234"/>
      <c r="J97" s="234"/>
      <c r="K97" s="234"/>
      <c r="L97" s="234"/>
      <c r="M97" s="234"/>
      <c r="N97" s="234"/>
      <c r="O97" s="498">
        <v>14</v>
      </c>
      <c r="P97" s="498">
        <v>14</v>
      </c>
      <c r="Q97" s="498">
        <v>13</v>
      </c>
      <c r="R97" s="499">
        <v>11</v>
      </c>
    </row>
    <row r="98" spans="1:18" x14ac:dyDescent="0.2">
      <c r="A98" s="163" t="s">
        <v>483</v>
      </c>
      <c r="B98" s="317" t="s">
        <v>471</v>
      </c>
      <c r="C98" s="233"/>
      <c r="D98" s="234"/>
      <c r="E98" s="234"/>
      <c r="F98" s="234"/>
      <c r="G98" s="234"/>
      <c r="H98" s="234"/>
      <c r="I98" s="234"/>
      <c r="J98" s="234"/>
      <c r="K98" s="234"/>
      <c r="L98" s="234"/>
      <c r="M98" s="234"/>
      <c r="N98" s="234"/>
      <c r="O98" s="234"/>
      <c r="P98" s="234"/>
      <c r="Q98" s="234"/>
      <c r="R98" s="235"/>
    </row>
    <row r="99" spans="1:18" x14ac:dyDescent="0.2">
      <c r="A99" s="163" t="s">
        <v>484</v>
      </c>
      <c r="B99" s="317" t="s">
        <v>472</v>
      </c>
      <c r="C99" s="236"/>
      <c r="D99" s="237"/>
      <c r="E99" s="237"/>
      <c r="F99" s="237"/>
      <c r="G99" s="237"/>
      <c r="H99" s="237"/>
      <c r="I99" s="237"/>
      <c r="J99" s="237"/>
      <c r="K99" s="237"/>
      <c r="L99" s="237"/>
      <c r="M99" s="237"/>
      <c r="N99" s="237"/>
      <c r="O99" s="237"/>
      <c r="P99" s="237"/>
      <c r="Q99" s="237"/>
      <c r="R99" s="238"/>
    </row>
    <row r="100" spans="1:18" x14ac:dyDescent="0.2">
      <c r="A100" s="163" t="s">
        <v>474</v>
      </c>
      <c r="B100" s="317" t="s">
        <v>473</v>
      </c>
      <c r="C100" s="236"/>
      <c r="D100" s="237"/>
      <c r="E100" s="237"/>
      <c r="F100" s="237"/>
      <c r="G100" s="237"/>
      <c r="H100" s="237"/>
      <c r="I100" s="237"/>
      <c r="J100" s="237"/>
      <c r="K100" s="237"/>
      <c r="L100" s="237"/>
      <c r="M100" s="237"/>
      <c r="N100" s="237"/>
      <c r="O100" s="237"/>
      <c r="P100" s="237"/>
      <c r="Q100" s="237"/>
      <c r="R100" s="238"/>
    </row>
    <row r="101" spans="1:18" x14ac:dyDescent="0.2">
      <c r="A101" s="318" t="s">
        <v>92</v>
      </c>
      <c r="B101" s="319" t="s">
        <v>93</v>
      </c>
      <c r="C101" s="333"/>
      <c r="D101" s="334" t="s">
        <v>561</v>
      </c>
      <c r="E101" s="334" t="s">
        <v>561</v>
      </c>
      <c r="F101" s="334" t="s">
        <v>561</v>
      </c>
      <c r="G101" s="334"/>
      <c r="H101" s="334" t="s">
        <v>561</v>
      </c>
      <c r="I101" s="334" t="s">
        <v>561</v>
      </c>
      <c r="J101" s="334" t="s">
        <v>561</v>
      </c>
      <c r="K101" s="334" t="s">
        <v>561</v>
      </c>
      <c r="L101" s="334" t="s">
        <v>561</v>
      </c>
      <c r="M101" s="334" t="s">
        <v>561</v>
      </c>
      <c r="N101" s="334" t="s">
        <v>561</v>
      </c>
      <c r="O101" s="334"/>
      <c r="P101" s="334">
        <f>SUM(P90:P100)</f>
        <v>14</v>
      </c>
      <c r="Q101" s="334">
        <f>SUM(Q90:Q100)</f>
        <v>13</v>
      </c>
      <c r="R101" s="335">
        <f>SUM(R90:R100)</f>
        <v>11</v>
      </c>
    </row>
    <row r="102" spans="1:18" x14ac:dyDescent="0.2">
      <c r="A102" s="166" t="s">
        <v>505</v>
      </c>
      <c r="B102" s="594" t="s">
        <v>561</v>
      </c>
      <c r="C102" s="595"/>
      <c r="D102" s="595"/>
      <c r="E102" s="595"/>
      <c r="F102" s="595"/>
      <c r="G102" s="595"/>
      <c r="H102" s="595"/>
      <c r="I102" s="595"/>
      <c r="J102" s="595"/>
      <c r="K102" s="595"/>
      <c r="L102" s="595"/>
      <c r="M102" s="595"/>
      <c r="N102" s="595"/>
      <c r="O102" s="595"/>
      <c r="P102" s="595"/>
      <c r="Q102" s="595"/>
      <c r="R102" s="596"/>
    </row>
    <row r="103" spans="1:18" x14ac:dyDescent="0.2">
      <c r="A103" s="315" t="s">
        <v>462</v>
      </c>
      <c r="B103" s="316" t="s">
        <v>461</v>
      </c>
      <c r="C103" s="330"/>
      <c r="D103" s="331"/>
      <c r="E103" s="331"/>
      <c r="F103" s="331"/>
      <c r="G103" s="331"/>
      <c r="H103" s="331"/>
      <c r="I103" s="331"/>
      <c r="J103" s="331"/>
      <c r="K103" s="331"/>
      <c r="L103" s="331"/>
      <c r="M103" s="331"/>
      <c r="N103" s="331"/>
      <c r="O103" s="331"/>
      <c r="P103" s="331"/>
      <c r="Q103" s="331"/>
      <c r="R103" s="332"/>
    </row>
    <row r="104" spans="1:18" x14ac:dyDescent="0.2">
      <c r="A104" s="163" t="s">
        <v>476</v>
      </c>
      <c r="B104" s="317" t="s">
        <v>463</v>
      </c>
      <c r="C104" s="234">
        <f t="shared" ref="C104:R114" si="0">SUM(C6,C20,C34,C48,C62,C76,C90)</f>
        <v>0</v>
      </c>
      <c r="D104" s="234">
        <f t="shared" si="0"/>
        <v>0</v>
      </c>
      <c r="E104" s="234">
        <f t="shared" si="0"/>
        <v>0</v>
      </c>
      <c r="F104" s="234">
        <f t="shared" si="0"/>
        <v>0</v>
      </c>
      <c r="G104" s="234">
        <f t="shared" si="0"/>
        <v>0</v>
      </c>
      <c r="H104" s="234">
        <f t="shared" si="0"/>
        <v>0</v>
      </c>
      <c r="I104" s="234">
        <f t="shared" si="0"/>
        <v>0</v>
      </c>
      <c r="J104" s="234">
        <f t="shared" si="0"/>
        <v>0</v>
      </c>
      <c r="K104" s="234">
        <f t="shared" si="0"/>
        <v>0</v>
      </c>
      <c r="L104" s="234">
        <f t="shared" si="0"/>
        <v>0</v>
      </c>
      <c r="M104" s="234">
        <f t="shared" si="0"/>
        <v>0</v>
      </c>
      <c r="N104" s="234">
        <f t="shared" si="0"/>
        <v>0</v>
      </c>
      <c r="O104" s="234">
        <f t="shared" si="0"/>
        <v>0</v>
      </c>
      <c r="P104" s="234">
        <f t="shared" si="0"/>
        <v>0</v>
      </c>
      <c r="Q104" s="234">
        <f t="shared" si="0"/>
        <v>0</v>
      </c>
      <c r="R104" s="234">
        <f t="shared" si="0"/>
        <v>0</v>
      </c>
    </row>
    <row r="105" spans="1:18" x14ac:dyDescent="0.2">
      <c r="A105" s="163" t="s">
        <v>477</v>
      </c>
      <c r="B105" s="317" t="s">
        <v>464</v>
      </c>
      <c r="C105" s="234">
        <f t="shared" si="0"/>
        <v>754</v>
      </c>
      <c r="D105" s="234">
        <f t="shared" si="0"/>
        <v>865</v>
      </c>
      <c r="E105" s="234">
        <f t="shared" si="0"/>
        <v>450</v>
      </c>
      <c r="F105" s="234">
        <f t="shared" si="0"/>
        <v>305</v>
      </c>
      <c r="G105" s="234">
        <f t="shared" si="0"/>
        <v>220</v>
      </c>
      <c r="H105" s="234">
        <f t="shared" si="0"/>
        <v>220</v>
      </c>
      <c r="I105" s="234">
        <f t="shared" si="0"/>
        <v>119</v>
      </c>
      <c r="J105" s="234">
        <f t="shared" si="0"/>
        <v>80</v>
      </c>
      <c r="K105" s="234">
        <f t="shared" si="0"/>
        <v>69</v>
      </c>
      <c r="L105" s="234">
        <f t="shared" si="0"/>
        <v>68</v>
      </c>
      <c r="M105" s="234">
        <f t="shared" si="0"/>
        <v>55</v>
      </c>
      <c r="N105" s="234">
        <f t="shared" si="0"/>
        <v>47</v>
      </c>
      <c r="O105" s="234">
        <f t="shared" si="0"/>
        <v>10</v>
      </c>
      <c r="P105" s="234">
        <f t="shared" si="0"/>
        <v>10</v>
      </c>
      <c r="Q105" s="234">
        <f t="shared" si="0"/>
        <v>6</v>
      </c>
      <c r="R105" s="234">
        <f t="shared" si="0"/>
        <v>6</v>
      </c>
    </row>
    <row r="106" spans="1:18" x14ac:dyDescent="0.2">
      <c r="A106" s="163" t="s">
        <v>478</v>
      </c>
      <c r="B106" s="317" t="s">
        <v>465</v>
      </c>
      <c r="C106" s="234">
        <f t="shared" si="0"/>
        <v>1125</v>
      </c>
      <c r="D106" s="234">
        <f t="shared" si="0"/>
        <v>1129</v>
      </c>
      <c r="E106" s="234">
        <f t="shared" si="0"/>
        <v>364</v>
      </c>
      <c r="F106" s="234">
        <f t="shared" si="0"/>
        <v>293</v>
      </c>
      <c r="G106" s="234">
        <f t="shared" si="0"/>
        <v>0</v>
      </c>
      <c r="H106" s="234">
        <f t="shared" si="0"/>
        <v>0</v>
      </c>
      <c r="I106" s="234">
        <f t="shared" si="0"/>
        <v>0</v>
      </c>
      <c r="J106" s="234">
        <f t="shared" si="0"/>
        <v>0</v>
      </c>
      <c r="K106" s="234">
        <f t="shared" si="0"/>
        <v>127</v>
      </c>
      <c r="L106" s="234">
        <f t="shared" si="0"/>
        <v>127</v>
      </c>
      <c r="M106" s="234">
        <f t="shared" si="0"/>
        <v>81</v>
      </c>
      <c r="N106" s="234">
        <f t="shared" si="0"/>
        <v>81</v>
      </c>
      <c r="O106" s="234">
        <f t="shared" si="0"/>
        <v>25</v>
      </c>
      <c r="P106" s="234">
        <f t="shared" si="0"/>
        <v>25</v>
      </c>
      <c r="Q106" s="234">
        <f t="shared" si="0"/>
        <v>19</v>
      </c>
      <c r="R106" s="234">
        <f t="shared" si="0"/>
        <v>19</v>
      </c>
    </row>
    <row r="107" spans="1:18" x14ac:dyDescent="0.2">
      <c r="A107" s="163" t="s">
        <v>479</v>
      </c>
      <c r="B107" s="317" t="s">
        <v>466</v>
      </c>
      <c r="C107" s="234">
        <f t="shared" si="0"/>
        <v>1154</v>
      </c>
      <c r="D107" s="234">
        <f t="shared" si="0"/>
        <v>1212</v>
      </c>
      <c r="E107" s="234">
        <f t="shared" si="0"/>
        <v>405</v>
      </c>
      <c r="F107" s="234">
        <f t="shared" si="0"/>
        <v>347</v>
      </c>
      <c r="G107" s="234">
        <f t="shared" si="0"/>
        <v>0</v>
      </c>
      <c r="H107" s="234">
        <f t="shared" si="0"/>
        <v>0</v>
      </c>
      <c r="I107" s="234">
        <f t="shared" si="0"/>
        <v>0</v>
      </c>
      <c r="J107" s="234">
        <f t="shared" si="0"/>
        <v>0</v>
      </c>
      <c r="K107" s="234">
        <f t="shared" si="0"/>
        <v>395</v>
      </c>
      <c r="L107" s="234">
        <f t="shared" si="0"/>
        <v>449</v>
      </c>
      <c r="M107" s="234">
        <f t="shared" si="0"/>
        <v>269</v>
      </c>
      <c r="N107" s="234">
        <f t="shared" si="0"/>
        <v>248</v>
      </c>
      <c r="O107" s="234">
        <f t="shared" si="0"/>
        <v>35</v>
      </c>
      <c r="P107" s="234">
        <f t="shared" si="0"/>
        <v>35</v>
      </c>
      <c r="Q107" s="234">
        <f t="shared" si="0"/>
        <v>9</v>
      </c>
      <c r="R107" s="234">
        <f t="shared" si="0"/>
        <v>9</v>
      </c>
    </row>
    <row r="108" spans="1:18" x14ac:dyDescent="0.2">
      <c r="A108" s="163" t="s">
        <v>480</v>
      </c>
      <c r="B108" s="317" t="s">
        <v>467</v>
      </c>
      <c r="C108" s="234">
        <f t="shared" si="0"/>
        <v>708</v>
      </c>
      <c r="D108" s="234">
        <f t="shared" si="0"/>
        <v>858</v>
      </c>
      <c r="E108" s="234">
        <f t="shared" si="0"/>
        <v>372</v>
      </c>
      <c r="F108" s="234">
        <f t="shared" si="0"/>
        <v>307</v>
      </c>
      <c r="G108" s="234">
        <f t="shared" si="0"/>
        <v>0</v>
      </c>
      <c r="H108" s="234">
        <f t="shared" si="0"/>
        <v>0</v>
      </c>
      <c r="I108" s="234">
        <f t="shared" si="0"/>
        <v>0</v>
      </c>
      <c r="J108" s="234">
        <f t="shared" si="0"/>
        <v>0</v>
      </c>
      <c r="K108" s="234">
        <f t="shared" si="0"/>
        <v>589</v>
      </c>
      <c r="L108" s="234">
        <f t="shared" si="0"/>
        <v>680</v>
      </c>
      <c r="M108" s="234">
        <f t="shared" si="0"/>
        <v>388</v>
      </c>
      <c r="N108" s="234">
        <f t="shared" si="0"/>
        <v>335</v>
      </c>
      <c r="O108" s="234">
        <f t="shared" si="0"/>
        <v>118</v>
      </c>
      <c r="P108" s="234">
        <f t="shared" si="0"/>
        <v>119</v>
      </c>
      <c r="Q108" s="234">
        <f t="shared" si="0"/>
        <v>35</v>
      </c>
      <c r="R108" s="234">
        <f t="shared" si="0"/>
        <v>35</v>
      </c>
    </row>
    <row r="109" spans="1:18" x14ac:dyDescent="0.2">
      <c r="A109" s="163" t="s">
        <v>481</v>
      </c>
      <c r="B109" s="317" t="s">
        <v>468</v>
      </c>
      <c r="C109" s="234">
        <f t="shared" si="0"/>
        <v>0</v>
      </c>
      <c r="D109" s="234">
        <f t="shared" si="0"/>
        <v>0</v>
      </c>
      <c r="E109" s="234">
        <f t="shared" si="0"/>
        <v>0</v>
      </c>
      <c r="F109" s="234">
        <f t="shared" si="0"/>
        <v>0</v>
      </c>
      <c r="G109" s="234">
        <f t="shared" si="0"/>
        <v>0</v>
      </c>
      <c r="H109" s="234">
        <f t="shared" si="0"/>
        <v>0</v>
      </c>
      <c r="I109" s="234">
        <f t="shared" si="0"/>
        <v>0</v>
      </c>
      <c r="J109" s="234">
        <f t="shared" si="0"/>
        <v>0</v>
      </c>
      <c r="K109" s="234">
        <f t="shared" si="0"/>
        <v>0</v>
      </c>
      <c r="L109" s="234">
        <f t="shared" si="0"/>
        <v>0</v>
      </c>
      <c r="M109" s="234">
        <f t="shared" si="0"/>
        <v>0</v>
      </c>
      <c r="N109" s="234">
        <f t="shared" si="0"/>
        <v>0</v>
      </c>
      <c r="O109" s="234">
        <f t="shared" si="0"/>
        <v>0</v>
      </c>
      <c r="P109" s="234">
        <f t="shared" si="0"/>
        <v>0</v>
      </c>
      <c r="Q109" s="234">
        <f t="shared" si="0"/>
        <v>0</v>
      </c>
      <c r="R109" s="234">
        <f t="shared" si="0"/>
        <v>0</v>
      </c>
    </row>
    <row r="110" spans="1:18" x14ac:dyDescent="0.2">
      <c r="A110" s="163" t="s">
        <v>475</v>
      </c>
      <c r="B110" s="317" t="s">
        <v>469</v>
      </c>
      <c r="C110" s="234">
        <f t="shared" si="0"/>
        <v>1022</v>
      </c>
      <c r="D110" s="234">
        <f t="shared" si="0"/>
        <v>1194</v>
      </c>
      <c r="E110" s="234">
        <f t="shared" si="0"/>
        <v>761</v>
      </c>
      <c r="F110" s="234">
        <f t="shared" si="0"/>
        <v>606</v>
      </c>
      <c r="G110" s="234">
        <f t="shared" si="0"/>
        <v>0</v>
      </c>
      <c r="H110" s="234">
        <f t="shared" si="0"/>
        <v>0</v>
      </c>
      <c r="I110" s="234">
        <f t="shared" si="0"/>
        <v>0</v>
      </c>
      <c r="J110" s="234">
        <f t="shared" si="0"/>
        <v>0</v>
      </c>
      <c r="K110" s="234">
        <f t="shared" si="0"/>
        <v>317</v>
      </c>
      <c r="L110" s="234">
        <f t="shared" si="0"/>
        <v>346</v>
      </c>
      <c r="M110" s="234">
        <f t="shared" si="0"/>
        <v>284</v>
      </c>
      <c r="N110" s="234">
        <f t="shared" si="0"/>
        <v>249</v>
      </c>
      <c r="O110" s="234">
        <f t="shared" si="0"/>
        <v>0</v>
      </c>
      <c r="P110" s="234">
        <f t="shared" si="0"/>
        <v>0</v>
      </c>
      <c r="Q110" s="234">
        <f t="shared" si="0"/>
        <v>0</v>
      </c>
      <c r="R110" s="234">
        <f t="shared" si="0"/>
        <v>0</v>
      </c>
    </row>
    <row r="111" spans="1:18" x14ac:dyDescent="0.2">
      <c r="A111" s="163" t="s">
        <v>482</v>
      </c>
      <c r="B111" s="317" t="s">
        <v>470</v>
      </c>
      <c r="C111" s="234">
        <f t="shared" si="0"/>
        <v>1628</v>
      </c>
      <c r="D111" s="234">
        <f t="shared" si="0"/>
        <v>1755</v>
      </c>
      <c r="E111" s="234">
        <f t="shared" si="0"/>
        <v>1320</v>
      </c>
      <c r="F111" s="234">
        <f t="shared" si="0"/>
        <v>986</v>
      </c>
      <c r="G111" s="234">
        <f t="shared" si="0"/>
        <v>0</v>
      </c>
      <c r="H111" s="234">
        <f t="shared" si="0"/>
        <v>0</v>
      </c>
      <c r="I111" s="234">
        <f t="shared" si="0"/>
        <v>0</v>
      </c>
      <c r="J111" s="234">
        <f t="shared" si="0"/>
        <v>0</v>
      </c>
      <c r="K111" s="234">
        <f t="shared" si="0"/>
        <v>354</v>
      </c>
      <c r="L111" s="234">
        <f t="shared" si="0"/>
        <v>379</v>
      </c>
      <c r="M111" s="234">
        <f t="shared" si="0"/>
        <v>262</v>
      </c>
      <c r="N111" s="234">
        <f t="shared" si="0"/>
        <v>220</v>
      </c>
      <c r="O111" s="234">
        <f t="shared" si="0"/>
        <v>90</v>
      </c>
      <c r="P111" s="234">
        <f t="shared" si="0"/>
        <v>95</v>
      </c>
      <c r="Q111" s="234">
        <f t="shared" si="0"/>
        <v>62</v>
      </c>
      <c r="R111" s="234">
        <f t="shared" si="0"/>
        <v>53</v>
      </c>
    </row>
    <row r="112" spans="1:18" x14ac:dyDescent="0.2">
      <c r="A112" s="163" t="s">
        <v>483</v>
      </c>
      <c r="B112" s="317" t="s">
        <v>471</v>
      </c>
      <c r="C112" s="234">
        <f t="shared" si="0"/>
        <v>0</v>
      </c>
      <c r="D112" s="234">
        <f t="shared" si="0"/>
        <v>0</v>
      </c>
      <c r="E112" s="234">
        <f t="shared" si="0"/>
        <v>0</v>
      </c>
      <c r="F112" s="234">
        <f t="shared" si="0"/>
        <v>0</v>
      </c>
      <c r="G112" s="234">
        <f t="shared" si="0"/>
        <v>0</v>
      </c>
      <c r="H112" s="234">
        <f t="shared" si="0"/>
        <v>0</v>
      </c>
      <c r="I112" s="234">
        <f t="shared" si="0"/>
        <v>0</v>
      </c>
      <c r="J112" s="234">
        <f t="shared" si="0"/>
        <v>0</v>
      </c>
      <c r="K112" s="234">
        <f t="shared" si="0"/>
        <v>0</v>
      </c>
      <c r="L112" s="234">
        <f t="shared" si="0"/>
        <v>0</v>
      </c>
      <c r="M112" s="234">
        <f t="shared" si="0"/>
        <v>0</v>
      </c>
      <c r="N112" s="234">
        <f t="shared" si="0"/>
        <v>0</v>
      </c>
      <c r="O112" s="234">
        <f t="shared" si="0"/>
        <v>0</v>
      </c>
      <c r="P112" s="234">
        <f t="shared" si="0"/>
        <v>0</v>
      </c>
      <c r="Q112" s="234">
        <f t="shared" si="0"/>
        <v>0</v>
      </c>
      <c r="R112" s="234">
        <f t="shared" si="0"/>
        <v>0</v>
      </c>
    </row>
    <row r="113" spans="1:18" x14ac:dyDescent="0.2">
      <c r="A113" s="163" t="s">
        <v>484</v>
      </c>
      <c r="B113" s="317" t="s">
        <v>472</v>
      </c>
      <c r="C113" s="237">
        <f t="shared" si="0"/>
        <v>424</v>
      </c>
      <c r="D113" s="237">
        <f t="shared" si="0"/>
        <v>469</v>
      </c>
      <c r="E113" s="237">
        <f t="shared" si="0"/>
        <v>249</v>
      </c>
      <c r="F113" s="237">
        <f t="shared" si="0"/>
        <v>173</v>
      </c>
      <c r="G113" s="237">
        <f t="shared" si="0"/>
        <v>0</v>
      </c>
      <c r="H113" s="237">
        <f t="shared" si="0"/>
        <v>0</v>
      </c>
      <c r="I113" s="237">
        <f t="shared" si="0"/>
        <v>0</v>
      </c>
      <c r="J113" s="237">
        <f t="shared" si="0"/>
        <v>0</v>
      </c>
      <c r="K113" s="237">
        <f t="shared" si="0"/>
        <v>0</v>
      </c>
      <c r="L113" s="237">
        <f t="shared" si="0"/>
        <v>0</v>
      </c>
      <c r="M113" s="237">
        <f t="shared" si="0"/>
        <v>0</v>
      </c>
      <c r="N113" s="237">
        <f t="shared" si="0"/>
        <v>0</v>
      </c>
      <c r="O113" s="237">
        <f t="shared" si="0"/>
        <v>0</v>
      </c>
      <c r="P113" s="237">
        <f t="shared" si="0"/>
        <v>0</v>
      </c>
      <c r="Q113" s="237">
        <f t="shared" si="0"/>
        <v>0</v>
      </c>
      <c r="R113" s="237">
        <f t="shared" si="0"/>
        <v>0</v>
      </c>
    </row>
    <row r="114" spans="1:18" x14ac:dyDescent="0.2">
      <c r="A114" s="163" t="s">
        <v>474</v>
      </c>
      <c r="B114" s="317" t="s">
        <v>473</v>
      </c>
      <c r="C114" s="237">
        <f t="shared" si="0"/>
        <v>556</v>
      </c>
      <c r="D114" s="237">
        <f t="shared" si="0"/>
        <v>607</v>
      </c>
      <c r="E114" s="237">
        <f t="shared" si="0"/>
        <v>453</v>
      </c>
      <c r="F114" s="237">
        <f t="shared" si="0"/>
        <v>322</v>
      </c>
      <c r="G114" s="237">
        <f t="shared" si="0"/>
        <v>0</v>
      </c>
      <c r="H114" s="237">
        <f t="shared" si="0"/>
        <v>0</v>
      </c>
      <c r="I114" s="237">
        <f t="shared" si="0"/>
        <v>0</v>
      </c>
      <c r="J114" s="237">
        <f t="shared" si="0"/>
        <v>0</v>
      </c>
      <c r="K114" s="237">
        <f t="shared" si="0"/>
        <v>221</v>
      </c>
      <c r="L114" s="237">
        <f t="shared" si="0"/>
        <v>233</v>
      </c>
      <c r="M114" s="237">
        <f t="shared" si="0"/>
        <v>185</v>
      </c>
      <c r="N114" s="237">
        <f t="shared" si="0"/>
        <v>177</v>
      </c>
      <c r="O114" s="237">
        <f t="shared" si="0"/>
        <v>0</v>
      </c>
      <c r="P114" s="237">
        <f t="shared" si="0"/>
        <v>0</v>
      </c>
      <c r="Q114" s="237">
        <f t="shared" si="0"/>
        <v>0</v>
      </c>
      <c r="R114" s="237">
        <f t="shared" si="0"/>
        <v>0</v>
      </c>
    </row>
    <row r="115" spans="1:18" ht="13.5" thickBot="1" x14ac:dyDescent="0.25">
      <c r="A115" s="165" t="s">
        <v>559</v>
      </c>
      <c r="B115" s="167" t="s">
        <v>93</v>
      </c>
      <c r="C115" s="251">
        <f>SUM(C104:C114)</f>
        <v>7371</v>
      </c>
      <c r="D115" s="239">
        <f>SUM(D104:D114)</f>
        <v>8089</v>
      </c>
      <c r="E115" s="239">
        <f>SUM(E104:E114)</f>
        <v>4374</v>
      </c>
      <c r="F115" s="239">
        <f>SUM(F104:F114)</f>
        <v>3339</v>
      </c>
      <c r="G115" s="251">
        <f>SUM(G104:G114)</f>
        <v>220</v>
      </c>
      <c r="H115" s="239">
        <f>SUM(H104:H113)</f>
        <v>220</v>
      </c>
      <c r="I115" s="239">
        <f t="shared" ref="I115:O115" si="1">SUM(I104:I114)</f>
        <v>119</v>
      </c>
      <c r="J115" s="239">
        <f t="shared" si="1"/>
        <v>80</v>
      </c>
      <c r="K115" s="251">
        <f t="shared" si="1"/>
        <v>2072</v>
      </c>
      <c r="L115" s="239">
        <f t="shared" si="1"/>
        <v>2282</v>
      </c>
      <c r="M115" s="239">
        <f t="shared" si="1"/>
        <v>1524</v>
      </c>
      <c r="N115" s="239">
        <f t="shared" si="1"/>
        <v>1357</v>
      </c>
      <c r="O115" s="251">
        <f t="shared" si="1"/>
        <v>278</v>
      </c>
      <c r="P115" s="239">
        <f>SUM(P104:P113)</f>
        <v>284</v>
      </c>
      <c r="Q115" s="239">
        <f>SUM(Q104:Q114)</f>
        <v>131</v>
      </c>
      <c r="R115" s="240">
        <f>SUM(R104:R114)</f>
        <v>122</v>
      </c>
    </row>
  </sheetData>
  <mergeCells count="14">
    <mergeCell ref="C32:R32"/>
    <mergeCell ref="C4:R4"/>
    <mergeCell ref="C18:R18"/>
    <mergeCell ref="A1:R1"/>
    <mergeCell ref="C2:F2"/>
    <mergeCell ref="G2:J2"/>
    <mergeCell ref="K2:N2"/>
    <mergeCell ref="O2:R2"/>
    <mergeCell ref="A2:B3"/>
    <mergeCell ref="C46:R46"/>
    <mergeCell ref="C60:R60"/>
    <mergeCell ref="C74:R74"/>
    <mergeCell ref="C88:R88"/>
    <mergeCell ref="B102:R102"/>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selection activeCell="A2" sqref="A2:A3"/>
    </sheetView>
  </sheetViews>
  <sheetFormatPr defaultColWidth="9.140625"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9" width="10.5703125" style="1" customWidth="1"/>
    <col min="10" max="10" width="13.28515625" style="1" customWidth="1"/>
    <col min="11" max="11" width="15.28515625" style="1" customWidth="1"/>
    <col min="12" max="12" width="13.28515625" style="1" customWidth="1"/>
    <col min="13" max="13" width="14.85546875" style="1" customWidth="1"/>
    <col min="14" max="14" width="11.85546875" style="1" customWidth="1"/>
    <col min="15" max="18" width="9.140625" style="54"/>
    <col min="19" max="16384" width="9.140625" style="1"/>
  </cols>
  <sheetData>
    <row r="1" spans="1:14" customFormat="1" ht="19.5" thickBot="1" x14ac:dyDescent="0.3">
      <c r="A1" s="605" t="s">
        <v>428</v>
      </c>
      <c r="B1" s="606"/>
      <c r="C1" s="606"/>
      <c r="D1" s="606"/>
      <c r="E1" s="606"/>
      <c r="F1" s="606"/>
      <c r="G1" s="606"/>
      <c r="H1" s="606"/>
      <c r="I1" s="606"/>
      <c r="J1" s="606"/>
      <c r="K1" s="606"/>
      <c r="L1" s="606"/>
      <c r="M1" s="607"/>
      <c r="N1" s="608"/>
    </row>
    <row r="2" spans="1:14" customFormat="1" x14ac:dyDescent="0.25">
      <c r="A2" s="613" t="s">
        <v>505</v>
      </c>
      <c r="B2" s="617" t="s">
        <v>21</v>
      </c>
      <c r="C2" s="618"/>
      <c r="D2" s="618"/>
      <c r="E2" s="618"/>
      <c r="F2" s="618"/>
      <c r="G2" s="618"/>
      <c r="H2" s="618"/>
      <c r="I2" s="619"/>
      <c r="J2" s="614" t="s">
        <v>567</v>
      </c>
      <c r="K2" s="615"/>
      <c r="L2" s="616"/>
      <c r="M2" s="609" t="s">
        <v>566</v>
      </c>
      <c r="N2" s="611" t="s">
        <v>84</v>
      </c>
    </row>
    <row r="3" spans="1:14" s="380" customFormat="1" ht="81" customHeight="1" thickBot="1" x14ac:dyDescent="0.3">
      <c r="A3" s="590"/>
      <c r="B3" s="378" t="s">
        <v>108</v>
      </c>
      <c r="C3" s="378" t="s">
        <v>22</v>
      </c>
      <c r="D3" s="378" t="s">
        <v>23</v>
      </c>
      <c r="E3" s="378" t="s">
        <v>24</v>
      </c>
      <c r="F3" s="378" t="s">
        <v>25</v>
      </c>
      <c r="G3" s="378" t="s">
        <v>26</v>
      </c>
      <c r="H3" s="378" t="s">
        <v>67</v>
      </c>
      <c r="I3" s="378" t="s">
        <v>485</v>
      </c>
      <c r="J3" s="379" t="s">
        <v>564</v>
      </c>
      <c r="K3" s="379" t="s">
        <v>486</v>
      </c>
      <c r="L3" s="379" t="s">
        <v>565</v>
      </c>
      <c r="M3" s="610"/>
      <c r="N3" s="612"/>
    </row>
    <row r="4" spans="1:14" customFormat="1" ht="17.100000000000001" customHeight="1" x14ac:dyDescent="0.25">
      <c r="A4" s="100" t="s">
        <v>508</v>
      </c>
      <c r="B4" s="290">
        <v>108.783</v>
      </c>
      <c r="C4" s="290">
        <v>9.516</v>
      </c>
      <c r="D4" s="291">
        <v>35.872999999999998</v>
      </c>
      <c r="E4" s="291">
        <v>59.98</v>
      </c>
      <c r="F4" s="291">
        <v>2.4140000000000001</v>
      </c>
      <c r="G4" s="291">
        <v>1</v>
      </c>
      <c r="H4" s="291"/>
      <c r="I4" s="291"/>
      <c r="J4" s="291">
        <v>2</v>
      </c>
      <c r="K4" s="291">
        <v>0.75900000000000001</v>
      </c>
      <c r="L4" s="291">
        <v>16.666</v>
      </c>
      <c r="M4" s="292">
        <v>32.920999999999999</v>
      </c>
      <c r="N4" s="381">
        <v>161.12899999999999</v>
      </c>
    </row>
    <row r="5" spans="1:14" customFormat="1" ht="17.100000000000001" customHeight="1" x14ac:dyDescent="0.25">
      <c r="A5" s="168" t="s">
        <v>558</v>
      </c>
      <c r="B5" s="382">
        <v>45.246000000000002</v>
      </c>
      <c r="C5" s="382">
        <v>1.25</v>
      </c>
      <c r="D5" s="383">
        <v>14.17</v>
      </c>
      <c r="E5" s="383">
        <v>28.492000000000001</v>
      </c>
      <c r="F5" s="383">
        <v>1.3340000000000001</v>
      </c>
      <c r="G5" s="383"/>
      <c r="H5" s="383"/>
      <c r="I5" s="383"/>
      <c r="J5" s="383"/>
      <c r="K5" s="383"/>
      <c r="L5" s="383">
        <v>14.45</v>
      </c>
      <c r="M5" s="384">
        <v>28.050999999999998</v>
      </c>
      <c r="N5" s="385">
        <v>87.747</v>
      </c>
    </row>
    <row r="6" spans="1:14" customFormat="1" ht="17.100000000000001" customHeight="1" x14ac:dyDescent="0.25">
      <c r="A6" s="398" t="s">
        <v>552</v>
      </c>
      <c r="B6" s="290">
        <v>73.927999999999997</v>
      </c>
      <c r="C6" s="291">
        <v>5.3890000000000002</v>
      </c>
      <c r="D6" s="291">
        <v>17.225999999999999</v>
      </c>
      <c r="E6" s="291">
        <v>46.183999999999997</v>
      </c>
      <c r="F6" s="291">
        <v>4.0890000000000004</v>
      </c>
      <c r="G6" s="291">
        <v>1.04</v>
      </c>
      <c r="H6" s="291"/>
      <c r="I6" s="291"/>
      <c r="J6" s="291">
        <v>0.83299999999999996</v>
      </c>
      <c r="K6" s="291">
        <v>2.121</v>
      </c>
      <c r="L6" s="291"/>
      <c r="M6" s="292">
        <v>32.130000000000003</v>
      </c>
      <c r="N6" s="381">
        <v>109.012</v>
      </c>
    </row>
    <row r="7" spans="1:14" customFormat="1" ht="17.100000000000001" customHeight="1" thickBot="1" x14ac:dyDescent="0.3">
      <c r="A7" s="168" t="s">
        <v>558</v>
      </c>
      <c r="B7" s="382">
        <v>34.511000000000003</v>
      </c>
      <c r="C7" s="383">
        <v>2.0009999999999999</v>
      </c>
      <c r="D7" s="383">
        <v>6.8650000000000002</v>
      </c>
      <c r="E7" s="383">
        <v>23.484000000000002</v>
      </c>
      <c r="F7" s="383">
        <v>1.161</v>
      </c>
      <c r="G7" s="383">
        <v>1</v>
      </c>
      <c r="H7" s="383"/>
      <c r="I7" s="383"/>
      <c r="J7" s="383"/>
      <c r="K7" s="383"/>
      <c r="L7" s="383"/>
      <c r="M7" s="384">
        <v>27.152000000000001</v>
      </c>
      <c r="N7" s="385">
        <v>61.662999999999997</v>
      </c>
    </row>
    <row r="8" spans="1:14" customFormat="1" ht="17.100000000000001" customHeight="1" x14ac:dyDescent="0.25">
      <c r="A8" s="248" t="s">
        <v>553</v>
      </c>
      <c r="B8" s="293">
        <v>59.499000000000002</v>
      </c>
      <c r="C8" s="294">
        <v>3.5739999999999998</v>
      </c>
      <c r="D8" s="294">
        <v>16.567</v>
      </c>
      <c r="E8" s="294">
        <v>28.131</v>
      </c>
      <c r="F8" s="294">
        <v>11.016999999999999</v>
      </c>
      <c r="G8" s="294">
        <v>0.21</v>
      </c>
      <c r="H8" s="294"/>
      <c r="I8" s="294"/>
      <c r="J8" s="294"/>
      <c r="K8" s="294">
        <v>0.13</v>
      </c>
      <c r="L8" s="294">
        <v>1</v>
      </c>
      <c r="M8" s="295">
        <v>33.515999999999998</v>
      </c>
      <c r="N8" s="386">
        <v>94.144999999999996</v>
      </c>
    </row>
    <row r="9" spans="1:14" customFormat="1" ht="17.100000000000001" customHeight="1" thickBot="1" x14ac:dyDescent="0.3">
      <c r="A9" s="174" t="s">
        <v>558</v>
      </c>
      <c r="B9" s="387">
        <v>22.675000000000001</v>
      </c>
      <c r="C9" s="388"/>
      <c r="D9" s="388">
        <v>4.6589999999999998</v>
      </c>
      <c r="E9" s="388">
        <v>13.596</v>
      </c>
      <c r="F9" s="388">
        <v>4.3499999999999996</v>
      </c>
      <c r="G9" s="388">
        <v>7.0000000000000007E-2</v>
      </c>
      <c r="H9" s="388"/>
      <c r="I9" s="388"/>
      <c r="J9" s="388"/>
      <c r="K9" s="388">
        <v>0.13</v>
      </c>
      <c r="L9" s="388">
        <v>1</v>
      </c>
      <c r="M9" s="389">
        <v>22.998999999999999</v>
      </c>
      <c r="N9" s="390">
        <v>46.804000000000002</v>
      </c>
    </row>
    <row r="10" spans="1:14" customFormat="1" ht="17.100000000000001" customHeight="1" x14ac:dyDescent="0.25">
      <c r="A10" s="100" t="s">
        <v>554</v>
      </c>
      <c r="B10" s="290">
        <v>74.159000000000006</v>
      </c>
      <c r="C10" s="291">
        <v>7.0679999999999996</v>
      </c>
      <c r="D10" s="291">
        <v>15.802</v>
      </c>
      <c r="E10" s="291">
        <v>40.018000000000001</v>
      </c>
      <c r="F10" s="291">
        <v>9.4749999999999996</v>
      </c>
      <c r="G10" s="291">
        <v>1.796</v>
      </c>
      <c r="H10" s="291"/>
      <c r="I10" s="291"/>
      <c r="J10" s="291">
        <v>6.1420000000000003</v>
      </c>
      <c r="K10" s="291">
        <v>11.603</v>
      </c>
      <c r="L10" s="291">
        <v>12.637</v>
      </c>
      <c r="M10" s="292">
        <v>24.742999999999999</v>
      </c>
      <c r="N10" s="381">
        <v>129.28399999999999</v>
      </c>
    </row>
    <row r="11" spans="1:14" customFormat="1" ht="17.100000000000001" customHeight="1" thickBot="1" x14ac:dyDescent="0.3">
      <c r="A11" s="168" t="s">
        <v>558</v>
      </c>
      <c r="B11" s="382">
        <v>9.6189999999999998</v>
      </c>
      <c r="C11" s="383">
        <v>1</v>
      </c>
      <c r="D11" s="383">
        <v>2.13</v>
      </c>
      <c r="E11" s="383">
        <v>5.2370000000000001</v>
      </c>
      <c r="F11" s="383">
        <v>1.252</v>
      </c>
      <c r="G11" s="383"/>
      <c r="H11" s="383"/>
      <c r="I11" s="383"/>
      <c r="J11" s="383">
        <v>0.998</v>
      </c>
      <c r="K11" s="383">
        <v>3.109</v>
      </c>
      <c r="L11" s="383">
        <v>2.0009999999999999</v>
      </c>
      <c r="M11" s="384">
        <v>16.443999999999999</v>
      </c>
      <c r="N11" s="385">
        <v>32.170999999999999</v>
      </c>
    </row>
    <row r="12" spans="1:14" customFormat="1" ht="17.100000000000001" customHeight="1" x14ac:dyDescent="0.25">
      <c r="A12" s="248" t="s">
        <v>555</v>
      </c>
      <c r="B12" s="293">
        <v>81.239999999999995</v>
      </c>
      <c r="C12" s="294">
        <v>6.2430000000000003</v>
      </c>
      <c r="D12" s="294">
        <v>9.827</v>
      </c>
      <c r="E12" s="294">
        <v>38.417999999999999</v>
      </c>
      <c r="F12" s="294">
        <v>7.9260000000000002</v>
      </c>
      <c r="G12" s="294">
        <v>18.826000000000001</v>
      </c>
      <c r="H12" s="294"/>
      <c r="I12" s="294"/>
      <c r="J12" s="294">
        <v>1</v>
      </c>
      <c r="K12" s="294"/>
      <c r="L12" s="294"/>
      <c r="M12" s="295">
        <v>21.882999999999999</v>
      </c>
      <c r="N12" s="386">
        <v>104.123</v>
      </c>
    </row>
    <row r="13" spans="1:14" customFormat="1" ht="17.100000000000001" customHeight="1" thickBot="1" x14ac:dyDescent="0.3">
      <c r="A13" s="174" t="s">
        <v>558</v>
      </c>
      <c r="B13" s="387">
        <v>59.642000000000003</v>
      </c>
      <c r="C13" s="388">
        <v>1.5369999999999999</v>
      </c>
      <c r="D13" s="388">
        <v>7.3970000000000002</v>
      </c>
      <c r="E13" s="388">
        <v>28.571999999999999</v>
      </c>
      <c r="F13" s="388">
        <v>7.3840000000000003</v>
      </c>
      <c r="G13" s="388">
        <v>14.752000000000001</v>
      </c>
      <c r="H13" s="388"/>
      <c r="I13" s="388"/>
      <c r="J13" s="388">
        <v>1</v>
      </c>
      <c r="K13" s="388"/>
      <c r="L13" s="388"/>
      <c r="M13" s="389">
        <v>17.542999999999999</v>
      </c>
      <c r="N13" s="390">
        <v>78.185000000000002</v>
      </c>
    </row>
    <row r="14" spans="1:14" customFormat="1" ht="17.100000000000001" customHeight="1" x14ac:dyDescent="0.25">
      <c r="A14" s="248" t="s">
        <v>556</v>
      </c>
      <c r="B14" s="293">
        <v>31.481999999999999</v>
      </c>
      <c r="C14" s="294">
        <v>3.29</v>
      </c>
      <c r="D14" s="294">
        <v>6.0919999999999996</v>
      </c>
      <c r="E14" s="294">
        <v>18.058</v>
      </c>
      <c r="F14" s="294">
        <v>2.8519999999999999</v>
      </c>
      <c r="G14" s="294">
        <v>1.19</v>
      </c>
      <c r="H14" s="294"/>
      <c r="I14" s="294"/>
      <c r="J14" s="294">
        <v>0.88300000000000001</v>
      </c>
      <c r="K14" s="294">
        <v>0.69899999999999995</v>
      </c>
      <c r="L14" s="294"/>
      <c r="M14" s="295">
        <v>11.095000000000001</v>
      </c>
      <c r="N14" s="386">
        <v>44.158999999999999</v>
      </c>
    </row>
    <row r="15" spans="1:14" customFormat="1" ht="17.100000000000001" customHeight="1" thickBot="1" x14ac:dyDescent="0.3">
      <c r="A15" s="174" t="s">
        <v>558</v>
      </c>
      <c r="B15" s="387">
        <v>6.8620000000000001</v>
      </c>
      <c r="C15" s="388"/>
      <c r="D15" s="388">
        <v>0.98</v>
      </c>
      <c r="E15" s="388">
        <v>5.4580000000000002</v>
      </c>
      <c r="F15" s="388">
        <v>0.23400000000000001</v>
      </c>
      <c r="G15" s="388">
        <v>0.19</v>
      </c>
      <c r="H15" s="388"/>
      <c r="I15" s="388"/>
      <c r="J15" s="388"/>
      <c r="K15" s="388"/>
      <c r="L15" s="388"/>
      <c r="M15" s="389">
        <v>8.3179999999999996</v>
      </c>
      <c r="N15" s="390">
        <v>15.18</v>
      </c>
    </row>
    <row r="16" spans="1:14" customFormat="1" ht="17.100000000000001" customHeight="1" x14ac:dyDescent="0.25">
      <c r="A16" s="100" t="s">
        <v>506</v>
      </c>
      <c r="B16" s="290">
        <v>24.722999999999999</v>
      </c>
      <c r="C16" s="291">
        <v>1</v>
      </c>
      <c r="D16" s="291">
        <v>8.4000000000000005E-2</v>
      </c>
      <c r="E16" s="291">
        <v>23.469000000000001</v>
      </c>
      <c r="F16" s="291">
        <v>0.17</v>
      </c>
      <c r="G16" s="291"/>
      <c r="H16" s="291"/>
      <c r="I16" s="291"/>
      <c r="J16" s="291">
        <v>15.041</v>
      </c>
      <c r="K16" s="291">
        <v>13.509</v>
      </c>
      <c r="L16" s="291">
        <v>19.652999999999999</v>
      </c>
      <c r="M16" s="292">
        <v>19.581</v>
      </c>
      <c r="N16" s="381">
        <v>92.507000000000005</v>
      </c>
    </row>
    <row r="17" spans="1:14" customFormat="1" ht="17.100000000000001" customHeight="1" thickBot="1" x14ac:dyDescent="0.3">
      <c r="A17" s="168" t="s">
        <v>558</v>
      </c>
      <c r="B17" s="382">
        <v>7.7089999999999996</v>
      </c>
      <c r="C17" s="383"/>
      <c r="D17" s="383"/>
      <c r="E17" s="383">
        <v>7.5389999999999997</v>
      </c>
      <c r="F17" s="383">
        <v>0.17</v>
      </c>
      <c r="G17" s="383"/>
      <c r="H17" s="383"/>
      <c r="I17" s="383"/>
      <c r="J17" s="383">
        <v>7.3029999999999999</v>
      </c>
      <c r="K17" s="383">
        <v>5.9669999999999996</v>
      </c>
      <c r="L17" s="383">
        <v>9.2579999999999991</v>
      </c>
      <c r="M17" s="384">
        <v>14.420999999999999</v>
      </c>
      <c r="N17" s="385">
        <v>44.658000000000001</v>
      </c>
    </row>
    <row r="18" spans="1:14" customFormat="1" ht="17.100000000000001" customHeight="1" x14ac:dyDescent="0.25">
      <c r="A18" s="248" t="s">
        <v>87</v>
      </c>
      <c r="B18" s="293">
        <v>0.98</v>
      </c>
      <c r="C18" s="293"/>
      <c r="D18" s="293"/>
      <c r="E18" s="293"/>
      <c r="F18" s="293"/>
      <c r="G18" s="293">
        <v>0.98</v>
      </c>
      <c r="H18" s="293"/>
      <c r="I18" s="293"/>
      <c r="J18" s="293">
        <v>1</v>
      </c>
      <c r="K18" s="293"/>
      <c r="L18" s="293"/>
      <c r="M18" s="293">
        <v>189.143</v>
      </c>
      <c r="N18" s="386">
        <v>191.12299999999999</v>
      </c>
    </row>
    <row r="19" spans="1:14" customFormat="1" ht="17.100000000000001" customHeight="1" thickBot="1" x14ac:dyDescent="0.3">
      <c r="A19" s="177" t="s">
        <v>81</v>
      </c>
      <c r="B19" s="391">
        <v>0.47</v>
      </c>
      <c r="C19" s="392"/>
      <c r="D19" s="392"/>
      <c r="E19" s="392"/>
      <c r="F19" s="392"/>
      <c r="G19" s="392">
        <v>0.47</v>
      </c>
      <c r="H19" s="392"/>
      <c r="I19" s="392"/>
      <c r="J19" s="392"/>
      <c r="K19" s="392"/>
      <c r="L19" s="392"/>
      <c r="M19" s="392">
        <v>125.294</v>
      </c>
      <c r="N19" s="393">
        <v>125.764</v>
      </c>
    </row>
    <row r="20" spans="1:14" customFormat="1" ht="17.100000000000001" customHeight="1" x14ac:dyDescent="0.25">
      <c r="A20" s="254" t="s">
        <v>4</v>
      </c>
      <c r="B20" s="394">
        <v>454.79399999999998</v>
      </c>
      <c r="C20" s="395">
        <v>36.08</v>
      </c>
      <c r="D20" s="395">
        <v>101.471</v>
      </c>
      <c r="E20" s="395">
        <v>254.25800000000001</v>
      </c>
      <c r="F20" s="395">
        <v>37.942999999999998</v>
      </c>
      <c r="G20" s="395">
        <v>25.042000000000002</v>
      </c>
      <c r="H20" s="395"/>
      <c r="I20" s="395"/>
      <c r="J20" s="395">
        <v>26.899000000000001</v>
      </c>
      <c r="K20" s="395">
        <v>28.821000000000002</v>
      </c>
      <c r="L20" s="395">
        <v>49.956000000000003</v>
      </c>
      <c r="M20" s="396">
        <v>365.012</v>
      </c>
      <c r="N20" s="397">
        <v>925.48199999999997</v>
      </c>
    </row>
    <row r="21" spans="1:14" customFormat="1" ht="17.100000000000001" customHeight="1" thickBot="1" x14ac:dyDescent="0.3">
      <c r="A21" s="255" t="s">
        <v>72</v>
      </c>
      <c r="B21" s="296">
        <v>186.73400000000001</v>
      </c>
      <c r="C21" s="297">
        <v>5.7880000000000003</v>
      </c>
      <c r="D21" s="297">
        <v>36.201000000000001</v>
      </c>
      <c r="E21" s="297">
        <v>112.378</v>
      </c>
      <c r="F21" s="297">
        <v>15.885</v>
      </c>
      <c r="G21" s="297">
        <v>16.481999999999999</v>
      </c>
      <c r="H21" s="297"/>
      <c r="I21" s="297"/>
      <c r="J21" s="297">
        <v>9.3010000000000002</v>
      </c>
      <c r="K21" s="297">
        <v>9.2059999999999995</v>
      </c>
      <c r="L21" s="297">
        <v>26.709</v>
      </c>
      <c r="M21" s="298">
        <v>260.22199999999998</v>
      </c>
      <c r="N21" s="299">
        <v>492.17200000000003</v>
      </c>
    </row>
  </sheetData>
  <mergeCells count="6">
    <mergeCell ref="A1:N1"/>
    <mergeCell ref="M2:M3"/>
    <mergeCell ref="N2:N3"/>
    <mergeCell ref="A2:A3"/>
    <mergeCell ref="J2:L2"/>
    <mergeCell ref="B2:I2"/>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zoomScaleNormal="100" workbookViewId="0">
      <selection activeCell="A12" sqref="A12"/>
    </sheetView>
  </sheetViews>
  <sheetFormatPr defaultColWidth="9.140625" defaultRowHeight="12.75" x14ac:dyDescent="0.2"/>
  <cols>
    <col min="1" max="1" width="21.28515625" style="2" customWidth="1"/>
    <col min="2" max="25" width="8.85546875" style="1" customWidth="1"/>
    <col min="26" max="16384" width="9.140625" style="1"/>
  </cols>
  <sheetData>
    <row r="1" spans="1:25" ht="26.25" customHeight="1" thickBot="1" x14ac:dyDescent="0.25">
      <c r="A1" s="620" t="s">
        <v>501</v>
      </c>
      <c r="B1" s="621"/>
      <c r="C1" s="621"/>
      <c r="D1" s="621"/>
      <c r="E1" s="621"/>
      <c r="F1" s="621"/>
      <c r="G1" s="621"/>
      <c r="H1" s="621"/>
      <c r="I1" s="621"/>
      <c r="J1" s="621"/>
      <c r="K1" s="621"/>
      <c r="L1" s="621"/>
      <c r="M1" s="621"/>
      <c r="N1" s="621"/>
      <c r="O1" s="621"/>
      <c r="P1" s="621"/>
      <c r="Q1" s="621"/>
      <c r="R1" s="621"/>
      <c r="S1" s="621"/>
      <c r="T1" s="621"/>
      <c r="U1" s="621"/>
      <c r="V1" s="621"/>
      <c r="W1" s="621"/>
      <c r="X1" s="621"/>
      <c r="Y1" s="622"/>
    </row>
    <row r="2" spans="1:25" customFormat="1" ht="15" x14ac:dyDescent="0.25">
      <c r="A2" s="636" t="s">
        <v>505</v>
      </c>
      <c r="B2" s="617" t="s">
        <v>21</v>
      </c>
      <c r="C2" s="618"/>
      <c r="D2" s="618"/>
      <c r="E2" s="618"/>
      <c r="F2" s="618"/>
      <c r="G2" s="618"/>
      <c r="H2" s="618"/>
      <c r="I2" s="618"/>
      <c r="J2" s="618"/>
      <c r="K2" s="618"/>
      <c r="L2" s="618"/>
      <c r="M2" s="618"/>
      <c r="N2" s="617" t="s">
        <v>567</v>
      </c>
      <c r="O2" s="618"/>
      <c r="P2" s="618"/>
      <c r="Q2" s="618"/>
      <c r="R2" s="618"/>
      <c r="S2" s="618"/>
      <c r="T2" s="624" t="s">
        <v>566</v>
      </c>
      <c r="U2" s="625"/>
      <c r="V2" s="628" t="s">
        <v>4</v>
      </c>
      <c r="W2" s="631" t="s">
        <v>109</v>
      </c>
    </row>
    <row r="3" spans="1:25" customFormat="1" ht="55.5" customHeight="1" x14ac:dyDescent="0.25">
      <c r="A3" s="613"/>
      <c r="B3" s="623" t="s">
        <v>22</v>
      </c>
      <c r="C3" s="623"/>
      <c r="D3" s="623" t="s">
        <v>23</v>
      </c>
      <c r="E3" s="623"/>
      <c r="F3" s="623" t="s">
        <v>24</v>
      </c>
      <c r="G3" s="623"/>
      <c r="H3" s="623" t="s">
        <v>25</v>
      </c>
      <c r="I3" s="623"/>
      <c r="J3" s="623" t="s">
        <v>26</v>
      </c>
      <c r="K3" s="623"/>
      <c r="L3" s="623" t="s">
        <v>54</v>
      </c>
      <c r="M3" s="623"/>
      <c r="N3" s="534" t="s">
        <v>564</v>
      </c>
      <c r="O3" s="544"/>
      <c r="P3" s="534" t="s">
        <v>486</v>
      </c>
      <c r="Q3" s="544"/>
      <c r="R3" s="534" t="s">
        <v>565</v>
      </c>
      <c r="S3" s="544"/>
      <c r="T3" s="626"/>
      <c r="U3" s="627"/>
      <c r="V3" s="629"/>
      <c r="W3" s="632"/>
    </row>
    <row r="4" spans="1:25" customFormat="1" ht="15.75" thickBot="1" x14ac:dyDescent="0.3">
      <c r="A4" s="590"/>
      <c r="B4" s="46" t="s">
        <v>4</v>
      </c>
      <c r="C4" s="46" t="s">
        <v>27</v>
      </c>
      <c r="D4" s="46" t="s">
        <v>4</v>
      </c>
      <c r="E4" s="46" t="s">
        <v>27</v>
      </c>
      <c r="F4" s="46" t="s">
        <v>4</v>
      </c>
      <c r="G4" s="46" t="s">
        <v>27</v>
      </c>
      <c r="H4" s="46" t="s">
        <v>4</v>
      </c>
      <c r="I4" s="46" t="s">
        <v>27</v>
      </c>
      <c r="J4" s="46" t="s">
        <v>4</v>
      </c>
      <c r="K4" s="46" t="s">
        <v>27</v>
      </c>
      <c r="L4" s="46" t="s">
        <v>4</v>
      </c>
      <c r="M4" s="46" t="s">
        <v>27</v>
      </c>
      <c r="N4" s="46" t="s">
        <v>4</v>
      </c>
      <c r="O4" s="46" t="s">
        <v>27</v>
      </c>
      <c r="P4" s="46" t="s">
        <v>4</v>
      </c>
      <c r="Q4" s="46" t="s">
        <v>27</v>
      </c>
      <c r="R4" s="46" t="s">
        <v>4</v>
      </c>
      <c r="S4" s="46" t="s">
        <v>27</v>
      </c>
      <c r="T4" s="46" t="s">
        <v>4</v>
      </c>
      <c r="U4" s="46" t="s">
        <v>27</v>
      </c>
      <c r="V4" s="630"/>
      <c r="W4" s="633"/>
    </row>
    <row r="5" spans="1:25" customFormat="1" ht="15" x14ac:dyDescent="0.25">
      <c r="A5" s="183" t="s">
        <v>28</v>
      </c>
      <c r="B5" s="184"/>
      <c r="C5" s="184"/>
      <c r="D5" s="184"/>
      <c r="E5" s="184"/>
      <c r="F5" s="184">
        <v>1</v>
      </c>
      <c r="G5" s="184"/>
      <c r="H5" s="184">
        <v>10</v>
      </c>
      <c r="I5" s="184">
        <v>5</v>
      </c>
      <c r="J5" s="184"/>
      <c r="K5" s="184"/>
      <c r="L5" s="184"/>
      <c r="M5" s="184"/>
      <c r="N5" s="184"/>
      <c r="O5" s="184"/>
      <c r="P5" s="184"/>
      <c r="Q5" s="184"/>
      <c r="R5" s="184">
        <v>21</v>
      </c>
      <c r="S5" s="184">
        <v>13</v>
      </c>
      <c r="T5" s="184">
        <v>24</v>
      </c>
      <c r="U5" s="184">
        <v>20</v>
      </c>
      <c r="V5" s="241">
        <v>56</v>
      </c>
      <c r="W5" s="181">
        <v>38</v>
      </c>
    </row>
    <row r="6" spans="1:25" customFormat="1" ht="15" x14ac:dyDescent="0.25">
      <c r="A6" s="29" t="s">
        <v>29</v>
      </c>
      <c r="B6" s="185"/>
      <c r="C6" s="185"/>
      <c r="D6" s="185">
        <v>8</v>
      </c>
      <c r="E6" s="185">
        <v>1</v>
      </c>
      <c r="F6" s="185">
        <v>115</v>
      </c>
      <c r="G6" s="185">
        <v>48</v>
      </c>
      <c r="H6" s="185">
        <v>30</v>
      </c>
      <c r="I6" s="185">
        <v>12</v>
      </c>
      <c r="J6" s="185">
        <v>7</v>
      </c>
      <c r="K6" s="185">
        <v>5</v>
      </c>
      <c r="L6" s="185"/>
      <c r="M6" s="185"/>
      <c r="N6" s="185">
        <v>25</v>
      </c>
      <c r="O6" s="185">
        <v>6</v>
      </c>
      <c r="P6" s="185">
        <v>4</v>
      </c>
      <c r="Q6" s="185">
        <v>1</v>
      </c>
      <c r="R6" s="185">
        <v>22</v>
      </c>
      <c r="S6" s="185">
        <v>9</v>
      </c>
      <c r="T6" s="185">
        <v>91</v>
      </c>
      <c r="U6" s="185">
        <v>62</v>
      </c>
      <c r="V6" s="189">
        <v>302</v>
      </c>
      <c r="W6" s="182">
        <v>144</v>
      </c>
    </row>
    <row r="7" spans="1:25" customFormat="1" ht="15" x14ac:dyDescent="0.25">
      <c r="A7" s="29" t="s">
        <v>30</v>
      </c>
      <c r="B7" s="185">
        <v>10</v>
      </c>
      <c r="C7" s="185">
        <v>2</v>
      </c>
      <c r="D7" s="185">
        <v>42</v>
      </c>
      <c r="E7" s="185">
        <v>16</v>
      </c>
      <c r="F7" s="185">
        <v>100</v>
      </c>
      <c r="G7" s="185">
        <v>50</v>
      </c>
      <c r="H7" s="185">
        <v>7</v>
      </c>
      <c r="I7" s="185">
        <v>1</v>
      </c>
      <c r="J7" s="185">
        <v>8</v>
      </c>
      <c r="K7" s="185">
        <v>6</v>
      </c>
      <c r="L7" s="185"/>
      <c r="M7" s="185"/>
      <c r="N7" s="185">
        <v>1</v>
      </c>
      <c r="O7" s="185">
        <v>1</v>
      </c>
      <c r="P7" s="185">
        <v>19</v>
      </c>
      <c r="Q7" s="185">
        <v>8</v>
      </c>
      <c r="R7" s="185">
        <v>12</v>
      </c>
      <c r="S7" s="185">
        <v>11</v>
      </c>
      <c r="T7" s="185">
        <v>128</v>
      </c>
      <c r="U7" s="185">
        <v>86</v>
      </c>
      <c r="V7" s="189">
        <v>327</v>
      </c>
      <c r="W7" s="182">
        <v>181</v>
      </c>
    </row>
    <row r="8" spans="1:25" customFormat="1" ht="15" x14ac:dyDescent="0.25">
      <c r="A8" s="29" t="s">
        <v>31</v>
      </c>
      <c r="B8" s="185">
        <v>12</v>
      </c>
      <c r="C8" s="185">
        <v>4</v>
      </c>
      <c r="D8" s="185">
        <v>21</v>
      </c>
      <c r="E8" s="185">
        <v>12</v>
      </c>
      <c r="F8" s="185">
        <v>37</v>
      </c>
      <c r="G8" s="185">
        <v>23</v>
      </c>
      <c r="H8" s="185"/>
      <c r="I8" s="185"/>
      <c r="J8" s="185">
        <v>5</v>
      </c>
      <c r="K8" s="185">
        <v>2</v>
      </c>
      <c r="L8" s="185"/>
      <c r="M8" s="185"/>
      <c r="N8" s="185"/>
      <c r="O8" s="185"/>
      <c r="P8" s="185">
        <v>1</v>
      </c>
      <c r="Q8" s="185"/>
      <c r="R8" s="185">
        <v>12</v>
      </c>
      <c r="S8" s="185">
        <v>12</v>
      </c>
      <c r="T8" s="185">
        <v>88</v>
      </c>
      <c r="U8" s="185">
        <v>76</v>
      </c>
      <c r="V8" s="189">
        <v>176</v>
      </c>
      <c r="W8" s="182">
        <v>129</v>
      </c>
    </row>
    <row r="9" spans="1:25" customFormat="1" ht="15" x14ac:dyDescent="0.25">
      <c r="A9" s="29" t="s">
        <v>32</v>
      </c>
      <c r="B9" s="185">
        <v>9</v>
      </c>
      <c r="C9" s="185">
        <v>2</v>
      </c>
      <c r="D9" s="185">
        <v>28</v>
      </c>
      <c r="E9" s="185">
        <v>10</v>
      </c>
      <c r="F9" s="185">
        <v>29</v>
      </c>
      <c r="G9" s="185">
        <v>8</v>
      </c>
      <c r="H9" s="185"/>
      <c r="I9" s="185"/>
      <c r="J9" s="185">
        <v>3</v>
      </c>
      <c r="K9" s="185">
        <v>2</v>
      </c>
      <c r="L9" s="185"/>
      <c r="M9" s="185"/>
      <c r="N9" s="185">
        <v>1</v>
      </c>
      <c r="O9" s="185">
        <v>1</v>
      </c>
      <c r="P9" s="185">
        <v>1</v>
      </c>
      <c r="Q9" s="185"/>
      <c r="R9" s="185">
        <v>6</v>
      </c>
      <c r="S9" s="185">
        <v>3</v>
      </c>
      <c r="T9" s="185">
        <v>30</v>
      </c>
      <c r="U9" s="185">
        <v>17</v>
      </c>
      <c r="V9" s="189">
        <v>107</v>
      </c>
      <c r="W9" s="182">
        <v>43</v>
      </c>
    </row>
    <row r="10" spans="1:25" customFormat="1" ht="15" x14ac:dyDescent="0.25">
      <c r="A10" s="29" t="s">
        <v>33</v>
      </c>
      <c r="B10" s="185">
        <v>15</v>
      </c>
      <c r="C10" s="185"/>
      <c r="D10" s="185">
        <v>9</v>
      </c>
      <c r="E10" s="185"/>
      <c r="F10" s="185">
        <v>8</v>
      </c>
      <c r="G10" s="185">
        <v>3</v>
      </c>
      <c r="H10" s="185"/>
      <c r="I10" s="185"/>
      <c r="J10" s="185"/>
      <c r="K10" s="185"/>
      <c r="L10" s="185"/>
      <c r="M10" s="185"/>
      <c r="N10" s="185"/>
      <c r="O10" s="185"/>
      <c r="P10" s="185">
        <v>5</v>
      </c>
      <c r="Q10" s="185"/>
      <c r="R10" s="185">
        <v>4</v>
      </c>
      <c r="S10" s="185">
        <v>1</v>
      </c>
      <c r="T10" s="185">
        <v>6</v>
      </c>
      <c r="U10" s="185">
        <v>1</v>
      </c>
      <c r="V10" s="189">
        <v>47</v>
      </c>
      <c r="W10" s="182">
        <v>5</v>
      </c>
    </row>
    <row r="11" spans="1:25" customFormat="1" ht="15.75" thickBot="1" x14ac:dyDescent="0.3">
      <c r="A11" s="24" t="s">
        <v>4</v>
      </c>
      <c r="B11" s="180">
        <v>46</v>
      </c>
      <c r="C11" s="180">
        <v>8</v>
      </c>
      <c r="D11" s="180">
        <v>108</v>
      </c>
      <c r="E11" s="180">
        <v>39</v>
      </c>
      <c r="F11" s="180">
        <v>290</v>
      </c>
      <c r="G11" s="180">
        <v>132</v>
      </c>
      <c r="H11" s="180">
        <v>47</v>
      </c>
      <c r="I11" s="180">
        <v>18</v>
      </c>
      <c r="J11" s="180">
        <v>23</v>
      </c>
      <c r="K11" s="180">
        <v>15</v>
      </c>
      <c r="L11" s="180"/>
      <c r="M11" s="180"/>
      <c r="N11" s="180">
        <v>27</v>
      </c>
      <c r="O11" s="180">
        <v>8</v>
      </c>
      <c r="P11" s="180">
        <v>30</v>
      </c>
      <c r="Q11" s="180">
        <v>9</v>
      </c>
      <c r="R11" s="180">
        <v>77</v>
      </c>
      <c r="S11" s="180">
        <v>49</v>
      </c>
      <c r="T11" s="180">
        <v>367</v>
      </c>
      <c r="U11" s="180">
        <v>262</v>
      </c>
      <c r="V11" s="180">
        <v>1015</v>
      </c>
      <c r="W11" s="284">
        <v>540</v>
      </c>
    </row>
    <row r="12" spans="1:25" ht="15" customHeight="1" x14ac:dyDescent="0.2">
      <c r="A12" s="2" t="s">
        <v>561</v>
      </c>
    </row>
    <row r="13" spans="1:25" ht="15" customHeight="1" x14ac:dyDescent="0.2"/>
    <row r="14" spans="1:25" ht="15" customHeight="1" x14ac:dyDescent="0.2">
      <c r="A14" s="585" t="s">
        <v>561</v>
      </c>
      <c r="B14" s="585"/>
      <c r="C14" s="585"/>
      <c r="D14" s="585"/>
      <c r="E14" s="585"/>
      <c r="F14" s="585"/>
      <c r="G14" s="585"/>
      <c r="H14" s="585"/>
      <c r="I14" s="585"/>
      <c r="J14" s="585"/>
      <c r="K14" s="585"/>
      <c r="L14" s="585"/>
      <c r="M14" s="585"/>
      <c r="N14" s="585"/>
      <c r="O14" s="585"/>
      <c r="P14" s="585"/>
      <c r="Q14" s="585"/>
      <c r="R14" s="585"/>
      <c r="S14" s="585"/>
      <c r="T14" s="585"/>
      <c r="U14" s="585"/>
      <c r="V14" s="585"/>
      <c r="W14" s="585"/>
      <c r="X14" s="585"/>
      <c r="Y14" s="585"/>
    </row>
    <row r="15" spans="1:25" ht="15" customHeight="1" x14ac:dyDescent="0.2">
      <c r="A15" s="637" t="s">
        <v>561</v>
      </c>
      <c r="B15" s="637"/>
      <c r="C15" s="637"/>
      <c r="D15" s="637"/>
      <c r="E15" s="637"/>
      <c r="F15" s="637"/>
      <c r="G15" s="637"/>
      <c r="H15" s="637"/>
      <c r="I15" s="637"/>
      <c r="J15" s="637"/>
      <c r="K15" s="637"/>
      <c r="L15" s="637"/>
      <c r="M15" s="637"/>
      <c r="N15" s="637"/>
      <c r="O15" s="637"/>
      <c r="P15" s="637"/>
      <c r="Q15" s="637"/>
      <c r="R15" s="637"/>
      <c r="S15" s="637"/>
      <c r="T15" s="637"/>
      <c r="U15" s="637"/>
      <c r="V15" s="637"/>
      <c r="W15" s="637"/>
      <c r="X15" s="637"/>
      <c r="Y15" s="637"/>
    </row>
    <row r="16" spans="1:25" ht="45" customHeight="1" x14ac:dyDescent="0.2">
      <c r="A16" s="634" t="s">
        <v>561</v>
      </c>
      <c r="B16" s="634"/>
      <c r="C16" s="634"/>
      <c r="D16" s="634"/>
      <c r="E16" s="634"/>
      <c r="F16" s="634"/>
      <c r="G16" s="634"/>
      <c r="H16" s="634"/>
      <c r="I16" s="634"/>
      <c r="J16" s="634"/>
      <c r="K16" s="634"/>
      <c r="L16" s="634"/>
      <c r="M16" s="634"/>
      <c r="N16" s="634"/>
      <c r="O16" s="634"/>
      <c r="P16" s="634"/>
      <c r="Q16" s="634"/>
      <c r="R16" s="634"/>
      <c r="S16" s="634"/>
      <c r="T16" s="634"/>
      <c r="U16" s="634"/>
      <c r="V16" s="634"/>
      <c r="W16" s="634"/>
      <c r="X16" s="634"/>
      <c r="Y16" s="634"/>
    </row>
    <row r="17" spans="1:25" ht="15" customHeight="1" x14ac:dyDescent="0.2">
      <c r="A17" s="634" t="s">
        <v>561</v>
      </c>
      <c r="B17" s="634"/>
      <c r="C17" s="634"/>
      <c r="D17" s="634"/>
      <c r="E17" s="634"/>
      <c r="F17" s="634"/>
      <c r="G17" s="634"/>
      <c r="H17" s="634"/>
      <c r="I17" s="634"/>
      <c r="J17" s="634"/>
      <c r="K17" s="634"/>
      <c r="L17" s="634"/>
      <c r="M17" s="634"/>
      <c r="N17" s="634"/>
      <c r="O17" s="634"/>
      <c r="P17" s="634"/>
      <c r="Q17" s="634"/>
      <c r="R17" s="634"/>
      <c r="S17" s="634"/>
      <c r="T17" s="634"/>
      <c r="U17" s="634"/>
      <c r="V17" s="634"/>
      <c r="W17" s="634"/>
      <c r="X17" s="634"/>
      <c r="Y17" s="634"/>
    </row>
    <row r="18" spans="1:25" ht="15" customHeight="1" x14ac:dyDescent="0.2">
      <c r="A18" s="634" t="s">
        <v>561</v>
      </c>
      <c r="B18" s="634"/>
      <c r="C18" s="634"/>
      <c r="D18" s="634"/>
      <c r="E18" s="634"/>
      <c r="F18" s="634"/>
      <c r="G18" s="634"/>
      <c r="H18" s="634"/>
      <c r="I18" s="634"/>
      <c r="J18" s="634"/>
      <c r="K18" s="634"/>
      <c r="L18" s="634"/>
      <c r="M18" s="634"/>
      <c r="N18" s="634"/>
      <c r="O18" s="634"/>
      <c r="P18" s="634"/>
      <c r="Q18" s="634"/>
      <c r="R18" s="634"/>
      <c r="S18" s="634"/>
      <c r="T18" s="634"/>
      <c r="U18" s="634"/>
      <c r="V18" s="634"/>
      <c r="W18" s="634"/>
      <c r="X18" s="634"/>
      <c r="Y18" s="634"/>
    </row>
    <row r="19" spans="1:25" x14ac:dyDescent="0.2">
      <c r="A19" s="635"/>
      <c r="B19" s="635"/>
      <c r="C19" s="635"/>
      <c r="D19" s="635"/>
      <c r="E19" s="635"/>
      <c r="F19" s="635"/>
      <c r="G19" s="635"/>
      <c r="H19" s="635"/>
      <c r="I19" s="635"/>
      <c r="J19" s="635"/>
      <c r="K19" s="635"/>
      <c r="L19" s="635"/>
      <c r="M19" s="635"/>
      <c r="N19" s="304"/>
      <c r="O19" s="304"/>
    </row>
    <row r="21" spans="1:25" ht="15" x14ac:dyDescent="0.25">
      <c r="A21" s="285"/>
      <c r="B21" s="47"/>
      <c r="C21" s="47"/>
      <c r="D21" s="47"/>
    </row>
    <row r="22" spans="1:25" ht="15" x14ac:dyDescent="0.25">
      <c r="A22" s="285"/>
      <c r="B22" s="47"/>
      <c r="C22" s="47"/>
      <c r="D22" s="47"/>
    </row>
    <row r="23" spans="1:25" ht="15" x14ac:dyDescent="0.25">
      <c r="A23" s="285"/>
      <c r="B23" s="47"/>
      <c r="C23" s="47"/>
      <c r="D23" s="47"/>
    </row>
  </sheetData>
  <mergeCells count="22">
    <mergeCell ref="A18:Y18"/>
    <mergeCell ref="A19:M19"/>
    <mergeCell ref="H3:I3"/>
    <mergeCell ref="J3:K3"/>
    <mergeCell ref="L3:M3"/>
    <mergeCell ref="P3:Q3"/>
    <mergeCell ref="R3:S3"/>
    <mergeCell ref="A2:A4"/>
    <mergeCell ref="A14:Y14"/>
    <mergeCell ref="A15:Y15"/>
    <mergeCell ref="A16:Y16"/>
    <mergeCell ref="A17:Y17"/>
    <mergeCell ref="B2:M2"/>
    <mergeCell ref="A1:Y1"/>
    <mergeCell ref="B3:C3"/>
    <mergeCell ref="D3:E3"/>
    <mergeCell ref="F3:G3"/>
    <mergeCell ref="N3:O3"/>
    <mergeCell ref="N2:S2"/>
    <mergeCell ref="T2:U3"/>
    <mergeCell ref="V2:V4"/>
    <mergeCell ref="W2:W4"/>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O84"/>
  <sheetViews>
    <sheetView topLeftCell="A73" zoomScaleNormal="100" workbookViewId="0">
      <selection activeCell="F84" sqref="F84"/>
    </sheetView>
  </sheetViews>
  <sheetFormatPr defaultColWidth="9.140625"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5" ht="42" customHeight="1" x14ac:dyDescent="0.25">
      <c r="A1" s="570" t="s">
        <v>410</v>
      </c>
      <c r="B1" s="638"/>
      <c r="C1" s="638"/>
      <c r="D1" s="638"/>
      <c r="E1" s="638"/>
      <c r="F1" s="638"/>
      <c r="G1" s="638"/>
      <c r="H1" s="638"/>
      <c r="I1" s="638"/>
      <c r="J1" s="638"/>
      <c r="K1" s="638"/>
      <c r="L1" s="638"/>
      <c r="M1" s="639"/>
      <c r="O1" s="79"/>
    </row>
    <row r="2" spans="1:15" customFormat="1" ht="23.25" customHeight="1" x14ac:dyDescent="0.25">
      <c r="A2" s="14" t="s">
        <v>505</v>
      </c>
      <c r="B2" s="642" t="s">
        <v>21</v>
      </c>
      <c r="C2" s="643"/>
      <c r="D2" s="643"/>
      <c r="E2" s="643"/>
      <c r="F2" s="643"/>
      <c r="G2" s="643"/>
      <c r="H2" s="643"/>
      <c r="I2" s="644"/>
      <c r="J2" s="645" t="s">
        <v>568</v>
      </c>
      <c r="K2" s="645"/>
      <c r="L2" s="349" t="s">
        <v>4</v>
      </c>
      <c r="M2" s="355" t="s">
        <v>109</v>
      </c>
    </row>
    <row r="3" spans="1:15" customFormat="1" ht="15" customHeight="1" x14ac:dyDescent="0.25">
      <c r="A3" s="89" t="s">
        <v>508</v>
      </c>
      <c r="B3" s="646"/>
      <c r="C3" s="646"/>
      <c r="D3" s="646"/>
      <c r="E3" s="646"/>
      <c r="F3" s="646"/>
      <c r="G3" s="646"/>
      <c r="H3" s="646"/>
      <c r="I3" s="646"/>
      <c r="J3" s="646"/>
      <c r="K3" s="646"/>
      <c r="L3" s="646"/>
      <c r="M3" s="188"/>
    </row>
    <row r="4" spans="1:15" customFormat="1" ht="15" customHeight="1" x14ac:dyDescent="0.25">
      <c r="A4" s="187"/>
      <c r="B4" s="647" t="s">
        <v>36</v>
      </c>
      <c r="C4" s="647"/>
      <c r="D4" s="647" t="s">
        <v>37</v>
      </c>
      <c r="E4" s="647"/>
      <c r="F4" s="648" t="s">
        <v>39</v>
      </c>
      <c r="G4" s="649"/>
      <c r="H4" s="647" t="s">
        <v>38</v>
      </c>
      <c r="I4" s="647"/>
      <c r="J4" s="549" t="s">
        <v>4</v>
      </c>
      <c r="K4" s="549" t="s">
        <v>27</v>
      </c>
      <c r="L4" s="645"/>
      <c r="M4" s="640"/>
    </row>
    <row r="5" spans="1:15" customFormat="1" ht="15" customHeight="1" x14ac:dyDescent="0.25">
      <c r="A5" s="14" t="s">
        <v>34</v>
      </c>
      <c r="B5" s="348" t="s">
        <v>4</v>
      </c>
      <c r="C5" s="348" t="s">
        <v>27</v>
      </c>
      <c r="D5" s="348" t="s">
        <v>4</v>
      </c>
      <c r="E5" s="348" t="s">
        <v>27</v>
      </c>
      <c r="F5" s="348" t="s">
        <v>4</v>
      </c>
      <c r="G5" s="348" t="s">
        <v>27</v>
      </c>
      <c r="H5" s="348" t="s">
        <v>4</v>
      </c>
      <c r="I5" s="348" t="s">
        <v>27</v>
      </c>
      <c r="J5" s="549"/>
      <c r="K5" s="549"/>
      <c r="L5" s="645"/>
      <c r="M5" s="641"/>
    </row>
    <row r="6" spans="1:15" customFormat="1" ht="15" customHeight="1" x14ac:dyDescent="0.25">
      <c r="A6" s="57" t="s">
        <v>35</v>
      </c>
      <c r="B6" s="185">
        <v>1</v>
      </c>
      <c r="C6" s="185">
        <v>1</v>
      </c>
      <c r="D6" s="185">
        <v>1</v>
      </c>
      <c r="E6" s="185"/>
      <c r="F6" s="185">
        <v>6</v>
      </c>
      <c r="G6" s="185">
        <v>3</v>
      </c>
      <c r="H6" s="185"/>
      <c r="I6" s="185"/>
      <c r="J6" s="185">
        <v>3</v>
      </c>
      <c r="K6" s="185"/>
      <c r="L6" s="189">
        <v>11</v>
      </c>
      <c r="M6" s="182">
        <v>4</v>
      </c>
    </row>
    <row r="7" spans="1:15" customFormat="1" ht="15" customHeight="1" x14ac:dyDescent="0.25">
      <c r="A7" s="57" t="s">
        <v>90</v>
      </c>
      <c r="B7" s="185">
        <v>1</v>
      </c>
      <c r="C7" s="185"/>
      <c r="D7" s="185">
        <v>2</v>
      </c>
      <c r="E7" s="185"/>
      <c r="F7" s="185">
        <v>2</v>
      </c>
      <c r="G7" s="185"/>
      <c r="H7" s="185"/>
      <c r="I7" s="185"/>
      <c r="J7" s="185">
        <v>2</v>
      </c>
      <c r="K7" s="185"/>
      <c r="L7" s="189">
        <v>7</v>
      </c>
      <c r="M7" s="182"/>
    </row>
    <row r="8" spans="1:15" customFormat="1" ht="15" customHeight="1" x14ac:dyDescent="0.25">
      <c r="A8" s="57" t="s">
        <v>91</v>
      </c>
      <c r="B8" s="185">
        <v>1</v>
      </c>
      <c r="C8" s="185"/>
      <c r="D8" s="185">
        <v>1</v>
      </c>
      <c r="E8" s="185"/>
      <c r="F8" s="185">
        <v>1</v>
      </c>
      <c r="G8" s="185">
        <v>1</v>
      </c>
      <c r="H8" s="185"/>
      <c r="I8" s="185"/>
      <c r="J8" s="185"/>
      <c r="K8" s="185"/>
      <c r="L8" s="189">
        <v>3</v>
      </c>
      <c r="M8" s="182">
        <v>1</v>
      </c>
    </row>
    <row r="9" spans="1:15" customFormat="1" ht="15" customHeight="1" x14ac:dyDescent="0.25">
      <c r="A9" s="57" t="s">
        <v>408</v>
      </c>
      <c r="B9" s="185">
        <v>10</v>
      </c>
      <c r="C9" s="185">
        <v>1</v>
      </c>
      <c r="D9" s="185">
        <v>31</v>
      </c>
      <c r="E9" s="185">
        <v>14</v>
      </c>
      <c r="F9" s="185">
        <v>57</v>
      </c>
      <c r="G9" s="185">
        <v>27</v>
      </c>
      <c r="H9" s="185">
        <v>5</v>
      </c>
      <c r="I9" s="185">
        <v>2</v>
      </c>
      <c r="J9" s="185">
        <v>28</v>
      </c>
      <c r="K9" s="185">
        <v>25</v>
      </c>
      <c r="L9" s="189">
        <v>131</v>
      </c>
      <c r="M9" s="182">
        <v>69</v>
      </c>
    </row>
    <row r="10" spans="1:15" customFormat="1" ht="15" customHeight="1" x14ac:dyDescent="0.25">
      <c r="A10" s="242" t="s">
        <v>409</v>
      </c>
      <c r="B10" s="185">
        <v>1</v>
      </c>
      <c r="C10" s="185"/>
      <c r="D10" s="185"/>
      <c r="E10" s="185"/>
      <c r="F10" s="185"/>
      <c r="G10" s="185"/>
      <c r="H10" s="185"/>
      <c r="I10" s="185"/>
      <c r="J10" s="185"/>
      <c r="K10" s="185"/>
      <c r="L10" s="189">
        <v>1</v>
      </c>
      <c r="M10" s="182"/>
    </row>
    <row r="11" spans="1:15" customFormat="1" ht="15" customHeight="1" x14ac:dyDescent="0.25">
      <c r="A11" s="27" t="s">
        <v>4</v>
      </c>
      <c r="B11" s="189">
        <v>14</v>
      </c>
      <c r="C11" s="189">
        <v>2</v>
      </c>
      <c r="D11" s="189">
        <v>35</v>
      </c>
      <c r="E11" s="189">
        <v>14</v>
      </c>
      <c r="F11" s="189">
        <v>66</v>
      </c>
      <c r="G11" s="189">
        <v>31</v>
      </c>
      <c r="H11" s="189">
        <v>5</v>
      </c>
      <c r="I11" s="189">
        <v>2</v>
      </c>
      <c r="J11" s="189">
        <v>33</v>
      </c>
      <c r="K11" s="189">
        <v>25</v>
      </c>
      <c r="L11" s="189">
        <v>153</v>
      </c>
      <c r="M11" s="182">
        <v>74</v>
      </c>
    </row>
    <row r="12" spans="1:15" customFormat="1" ht="15.75" customHeight="1" x14ac:dyDescent="0.25">
      <c r="A12" s="89" t="s">
        <v>552</v>
      </c>
      <c r="B12" s="646"/>
      <c r="C12" s="646"/>
      <c r="D12" s="646"/>
      <c r="E12" s="646"/>
      <c r="F12" s="646"/>
      <c r="G12" s="646"/>
      <c r="H12" s="646"/>
      <c r="I12" s="646"/>
      <c r="J12" s="646"/>
      <c r="K12" s="646"/>
      <c r="L12" s="646"/>
      <c r="M12" s="188"/>
    </row>
    <row r="13" spans="1:15" customFormat="1" ht="15.75" customHeight="1" x14ac:dyDescent="0.25">
      <c r="A13" s="186"/>
      <c r="B13" s="645" t="s">
        <v>36</v>
      </c>
      <c r="C13" s="645"/>
      <c r="D13" s="645" t="s">
        <v>37</v>
      </c>
      <c r="E13" s="645"/>
      <c r="F13" s="645" t="s">
        <v>39</v>
      </c>
      <c r="G13" s="645"/>
      <c r="H13" s="645" t="s">
        <v>38</v>
      </c>
      <c r="I13" s="645"/>
      <c r="J13" s="645" t="s">
        <v>4</v>
      </c>
      <c r="K13" s="645" t="s">
        <v>27</v>
      </c>
      <c r="L13" s="645"/>
      <c r="M13" s="640"/>
    </row>
    <row r="14" spans="1:15" customFormat="1" ht="15.75" customHeight="1" x14ac:dyDescent="0.25">
      <c r="A14" s="57" t="s">
        <v>34</v>
      </c>
      <c r="B14" s="352" t="s">
        <v>4</v>
      </c>
      <c r="C14" s="352" t="s">
        <v>27</v>
      </c>
      <c r="D14" s="352" t="s">
        <v>4</v>
      </c>
      <c r="E14" s="352" t="s">
        <v>27</v>
      </c>
      <c r="F14" s="352" t="s">
        <v>4</v>
      </c>
      <c r="G14" s="352" t="s">
        <v>27</v>
      </c>
      <c r="H14" s="352" t="s">
        <v>4</v>
      </c>
      <c r="I14" s="352" t="s">
        <v>27</v>
      </c>
      <c r="J14" s="645"/>
      <c r="K14" s="645"/>
      <c r="L14" s="645"/>
      <c r="M14" s="641"/>
    </row>
    <row r="15" spans="1:15" customFormat="1" ht="15.75" customHeight="1" x14ac:dyDescent="0.25">
      <c r="A15" s="57" t="s">
        <v>35</v>
      </c>
      <c r="B15" s="109"/>
      <c r="C15" s="109"/>
      <c r="D15" s="109"/>
      <c r="E15" s="109"/>
      <c r="F15" s="109">
        <v>1</v>
      </c>
      <c r="G15" s="109">
        <v>1</v>
      </c>
      <c r="H15" s="109"/>
      <c r="I15" s="109"/>
      <c r="J15" s="109"/>
      <c r="K15" s="109"/>
      <c r="L15" s="189">
        <v>1</v>
      </c>
      <c r="M15" s="182">
        <v>1</v>
      </c>
    </row>
    <row r="16" spans="1:15" customFormat="1" ht="15.75" customHeight="1" x14ac:dyDescent="0.25">
      <c r="A16" s="57" t="s">
        <v>90</v>
      </c>
      <c r="B16" s="109">
        <v>3</v>
      </c>
      <c r="C16" s="109">
        <v>1</v>
      </c>
      <c r="D16" s="109">
        <v>4</v>
      </c>
      <c r="E16" s="109">
        <v>1</v>
      </c>
      <c r="F16" s="109">
        <v>3</v>
      </c>
      <c r="G16" s="109">
        <v>1</v>
      </c>
      <c r="H16" s="109">
        <v>2</v>
      </c>
      <c r="I16" s="109">
        <v>1</v>
      </c>
      <c r="J16" s="109">
        <v>2</v>
      </c>
      <c r="K16" s="109"/>
      <c r="L16" s="189">
        <v>14</v>
      </c>
      <c r="M16" s="182">
        <v>4</v>
      </c>
    </row>
    <row r="17" spans="1:13" customFormat="1" ht="15.75" customHeight="1" x14ac:dyDescent="0.25">
      <c r="A17" s="57" t="s">
        <v>91</v>
      </c>
      <c r="B17" s="109"/>
      <c r="C17" s="109"/>
      <c r="D17" s="109"/>
      <c r="E17" s="109"/>
      <c r="F17" s="109">
        <v>6</v>
      </c>
      <c r="G17" s="109">
        <v>4</v>
      </c>
      <c r="H17" s="109"/>
      <c r="I17" s="109"/>
      <c r="J17" s="109">
        <v>1</v>
      </c>
      <c r="K17" s="109"/>
      <c r="L17" s="189">
        <v>7</v>
      </c>
      <c r="M17" s="182">
        <v>4</v>
      </c>
    </row>
    <row r="18" spans="1:13" customFormat="1" ht="15.75" customHeight="1" x14ac:dyDescent="0.25">
      <c r="A18" s="57" t="s">
        <v>408</v>
      </c>
      <c r="B18" s="109">
        <v>4</v>
      </c>
      <c r="C18" s="109">
        <v>2</v>
      </c>
      <c r="D18" s="109">
        <v>12</v>
      </c>
      <c r="E18" s="109">
        <v>4</v>
      </c>
      <c r="F18" s="109">
        <v>37</v>
      </c>
      <c r="G18" s="109">
        <v>19</v>
      </c>
      <c r="H18" s="109">
        <v>8</v>
      </c>
      <c r="I18" s="109">
        <v>3</v>
      </c>
      <c r="J18" s="109">
        <v>1</v>
      </c>
      <c r="K18" s="109"/>
      <c r="L18" s="189">
        <v>62</v>
      </c>
      <c r="M18" s="182">
        <v>28</v>
      </c>
    </row>
    <row r="19" spans="1:13" customFormat="1" ht="15.75" customHeight="1" x14ac:dyDescent="0.25">
      <c r="A19" s="242" t="s">
        <v>409</v>
      </c>
      <c r="B19" s="109"/>
      <c r="C19" s="109"/>
      <c r="D19" s="109">
        <v>1</v>
      </c>
      <c r="E19" s="109">
        <v>1</v>
      </c>
      <c r="F19" s="109">
        <v>1</v>
      </c>
      <c r="G19" s="109"/>
      <c r="H19" s="109"/>
      <c r="I19" s="109"/>
      <c r="J19" s="109"/>
      <c r="K19" s="109"/>
      <c r="L19" s="189">
        <v>2</v>
      </c>
      <c r="M19" s="182">
        <v>1</v>
      </c>
    </row>
    <row r="20" spans="1:13" customFormat="1" ht="15.75" customHeight="1" x14ac:dyDescent="0.25">
      <c r="A20" s="27" t="s">
        <v>4</v>
      </c>
      <c r="B20" s="189">
        <v>7</v>
      </c>
      <c r="C20" s="189">
        <v>3</v>
      </c>
      <c r="D20" s="189">
        <v>17</v>
      </c>
      <c r="E20" s="189">
        <v>6</v>
      </c>
      <c r="F20" s="189">
        <v>48</v>
      </c>
      <c r="G20" s="189">
        <v>25</v>
      </c>
      <c r="H20" s="189">
        <v>10</v>
      </c>
      <c r="I20" s="189">
        <v>4</v>
      </c>
      <c r="J20" s="189">
        <v>4</v>
      </c>
      <c r="K20" s="189"/>
      <c r="L20" s="189">
        <v>86</v>
      </c>
      <c r="M20" s="182">
        <v>38</v>
      </c>
    </row>
    <row r="21" spans="1:13" customFormat="1" ht="15.75" customHeight="1" x14ac:dyDescent="0.25">
      <c r="A21" s="89" t="s">
        <v>553</v>
      </c>
      <c r="B21" s="646"/>
      <c r="C21" s="646"/>
      <c r="D21" s="646"/>
      <c r="E21" s="646"/>
      <c r="F21" s="646"/>
      <c r="G21" s="646"/>
      <c r="H21" s="646"/>
      <c r="I21" s="646"/>
      <c r="J21" s="646"/>
      <c r="K21" s="646"/>
      <c r="L21" s="646"/>
      <c r="M21" s="188"/>
    </row>
    <row r="22" spans="1:13" customFormat="1" ht="15.75" customHeight="1" x14ac:dyDescent="0.25">
      <c r="A22" s="186"/>
      <c r="B22" s="645" t="s">
        <v>36</v>
      </c>
      <c r="C22" s="645"/>
      <c r="D22" s="645" t="s">
        <v>37</v>
      </c>
      <c r="E22" s="645"/>
      <c r="F22" s="645" t="s">
        <v>39</v>
      </c>
      <c r="G22" s="645"/>
      <c r="H22" s="645" t="s">
        <v>38</v>
      </c>
      <c r="I22" s="645"/>
      <c r="J22" s="645" t="s">
        <v>4</v>
      </c>
      <c r="K22" s="645" t="s">
        <v>27</v>
      </c>
      <c r="L22" s="645"/>
      <c r="M22" s="640"/>
    </row>
    <row r="23" spans="1:13" customFormat="1" ht="15.75" customHeight="1" x14ac:dyDescent="0.25">
      <c r="A23" s="57" t="s">
        <v>34</v>
      </c>
      <c r="B23" s="352" t="s">
        <v>4</v>
      </c>
      <c r="C23" s="352" t="s">
        <v>27</v>
      </c>
      <c r="D23" s="352" t="s">
        <v>4</v>
      </c>
      <c r="E23" s="352" t="s">
        <v>27</v>
      </c>
      <c r="F23" s="352" t="s">
        <v>4</v>
      </c>
      <c r="G23" s="352" t="s">
        <v>27</v>
      </c>
      <c r="H23" s="352" t="s">
        <v>4</v>
      </c>
      <c r="I23" s="352" t="s">
        <v>27</v>
      </c>
      <c r="J23" s="645"/>
      <c r="K23" s="645"/>
      <c r="L23" s="645"/>
      <c r="M23" s="641"/>
    </row>
    <row r="24" spans="1:13" customFormat="1" ht="15.75" customHeight="1" x14ac:dyDescent="0.25">
      <c r="A24" s="57" t="s">
        <v>35</v>
      </c>
      <c r="B24" s="109"/>
      <c r="C24" s="109"/>
      <c r="D24" s="109"/>
      <c r="E24" s="109"/>
      <c r="F24" s="109"/>
      <c r="G24" s="109"/>
      <c r="H24" s="109"/>
      <c r="I24" s="109"/>
      <c r="J24" s="109"/>
      <c r="K24" s="109"/>
      <c r="L24" s="189"/>
      <c r="M24" s="182"/>
    </row>
    <row r="25" spans="1:13" customFormat="1" ht="15.75" customHeight="1" x14ac:dyDescent="0.25">
      <c r="A25" s="57" t="s">
        <v>90</v>
      </c>
      <c r="B25" s="109">
        <v>3</v>
      </c>
      <c r="C25" s="109"/>
      <c r="D25" s="109">
        <v>3</v>
      </c>
      <c r="E25" s="109"/>
      <c r="F25" s="109"/>
      <c r="G25" s="109"/>
      <c r="H25" s="109">
        <v>3</v>
      </c>
      <c r="I25" s="109">
        <v>1</v>
      </c>
      <c r="J25" s="109"/>
      <c r="K25" s="109"/>
      <c r="L25" s="189">
        <v>9</v>
      </c>
      <c r="M25" s="182">
        <v>1</v>
      </c>
    </row>
    <row r="26" spans="1:13" customFormat="1" ht="15.75" customHeight="1" x14ac:dyDescent="0.25">
      <c r="A26" s="57" t="s">
        <v>91</v>
      </c>
      <c r="B26" s="109"/>
      <c r="C26" s="109"/>
      <c r="D26" s="109"/>
      <c r="E26" s="109"/>
      <c r="F26" s="109"/>
      <c r="G26" s="109"/>
      <c r="H26" s="109">
        <v>1</v>
      </c>
      <c r="I26" s="109"/>
      <c r="J26" s="109"/>
      <c r="K26" s="109"/>
      <c r="L26" s="189">
        <v>1</v>
      </c>
      <c r="M26" s="182"/>
    </row>
    <row r="27" spans="1:13" customFormat="1" ht="15.75" customHeight="1" x14ac:dyDescent="0.25">
      <c r="A27" s="57" t="s">
        <v>408</v>
      </c>
      <c r="B27" s="109">
        <v>4</v>
      </c>
      <c r="C27" s="109"/>
      <c r="D27" s="109">
        <v>12</v>
      </c>
      <c r="E27" s="109">
        <v>4</v>
      </c>
      <c r="F27" s="109">
        <v>17</v>
      </c>
      <c r="G27" s="109">
        <v>9</v>
      </c>
      <c r="H27" s="109">
        <v>19</v>
      </c>
      <c r="I27" s="109">
        <v>10</v>
      </c>
      <c r="J27" s="109">
        <v>1</v>
      </c>
      <c r="K27" s="109">
        <v>1</v>
      </c>
      <c r="L27" s="189">
        <v>55</v>
      </c>
      <c r="M27" s="182">
        <v>24</v>
      </c>
    </row>
    <row r="28" spans="1:13" customFormat="1" ht="15.75" customHeight="1" x14ac:dyDescent="0.25">
      <c r="A28" s="242" t="s">
        <v>409</v>
      </c>
      <c r="B28" s="109"/>
      <c r="C28" s="109"/>
      <c r="D28" s="109">
        <v>1</v>
      </c>
      <c r="E28" s="109">
        <v>1</v>
      </c>
      <c r="F28" s="109">
        <v>1</v>
      </c>
      <c r="G28" s="109"/>
      <c r="H28" s="109">
        <v>1</v>
      </c>
      <c r="I28" s="109"/>
      <c r="J28" s="109"/>
      <c r="K28" s="109"/>
      <c r="L28" s="189">
        <v>3</v>
      </c>
      <c r="M28" s="182">
        <v>1</v>
      </c>
    </row>
    <row r="29" spans="1:13" customFormat="1" ht="15.75" customHeight="1" x14ac:dyDescent="0.25">
      <c r="A29" s="27" t="s">
        <v>4</v>
      </c>
      <c r="B29" s="189">
        <v>7</v>
      </c>
      <c r="C29" s="189"/>
      <c r="D29" s="189">
        <v>16</v>
      </c>
      <c r="E29" s="189">
        <v>5</v>
      </c>
      <c r="F29" s="189">
        <v>18</v>
      </c>
      <c r="G29" s="189">
        <v>9</v>
      </c>
      <c r="H29" s="189">
        <v>24</v>
      </c>
      <c r="I29" s="189">
        <v>11</v>
      </c>
      <c r="J29" s="189">
        <v>1</v>
      </c>
      <c r="K29" s="189">
        <v>1</v>
      </c>
      <c r="L29" s="189">
        <v>66</v>
      </c>
      <c r="M29" s="182">
        <v>26</v>
      </c>
    </row>
    <row r="30" spans="1:13" customFormat="1" ht="15.75" customHeight="1" x14ac:dyDescent="0.25">
      <c r="A30" s="89" t="s">
        <v>554</v>
      </c>
      <c r="B30" s="646"/>
      <c r="C30" s="646"/>
      <c r="D30" s="646"/>
      <c r="E30" s="646"/>
      <c r="F30" s="646"/>
      <c r="G30" s="646"/>
      <c r="H30" s="646"/>
      <c r="I30" s="646"/>
      <c r="J30" s="646"/>
      <c r="K30" s="646"/>
      <c r="L30" s="646"/>
      <c r="M30" s="188"/>
    </row>
    <row r="31" spans="1:13" customFormat="1" ht="15.75" customHeight="1" x14ac:dyDescent="0.25">
      <c r="A31" s="186"/>
      <c r="B31" s="645" t="s">
        <v>36</v>
      </c>
      <c r="C31" s="645"/>
      <c r="D31" s="645" t="s">
        <v>37</v>
      </c>
      <c r="E31" s="645"/>
      <c r="F31" s="645" t="s">
        <v>39</v>
      </c>
      <c r="G31" s="645"/>
      <c r="H31" s="645" t="s">
        <v>38</v>
      </c>
      <c r="I31" s="645"/>
      <c r="J31" s="645" t="s">
        <v>4</v>
      </c>
      <c r="K31" s="645" t="s">
        <v>27</v>
      </c>
      <c r="L31" s="645"/>
      <c r="M31" s="640"/>
    </row>
    <row r="32" spans="1:13" customFormat="1" ht="15.75" customHeight="1" x14ac:dyDescent="0.25">
      <c r="A32" s="57" t="s">
        <v>34</v>
      </c>
      <c r="B32" s="352" t="s">
        <v>4</v>
      </c>
      <c r="C32" s="352" t="s">
        <v>27</v>
      </c>
      <c r="D32" s="352" t="s">
        <v>4</v>
      </c>
      <c r="E32" s="352" t="s">
        <v>27</v>
      </c>
      <c r="F32" s="352" t="s">
        <v>4</v>
      </c>
      <c r="G32" s="352" t="s">
        <v>27</v>
      </c>
      <c r="H32" s="352" t="s">
        <v>4</v>
      </c>
      <c r="I32" s="352" t="s">
        <v>27</v>
      </c>
      <c r="J32" s="645"/>
      <c r="K32" s="645"/>
      <c r="L32" s="645"/>
      <c r="M32" s="641"/>
    </row>
    <row r="33" spans="1:13" customFormat="1" ht="15.75" customHeight="1" x14ac:dyDescent="0.25">
      <c r="A33" s="57" t="s">
        <v>35</v>
      </c>
      <c r="B33" s="109"/>
      <c r="C33" s="109"/>
      <c r="D33" s="109"/>
      <c r="E33" s="109"/>
      <c r="F33" s="109">
        <v>1</v>
      </c>
      <c r="G33" s="109">
        <v>1</v>
      </c>
      <c r="H33" s="109"/>
      <c r="I33" s="109"/>
      <c r="J33" s="109">
        <v>2</v>
      </c>
      <c r="K33" s="109">
        <v>2</v>
      </c>
      <c r="L33" s="189">
        <v>3</v>
      </c>
      <c r="M33" s="182">
        <v>3</v>
      </c>
    </row>
    <row r="34" spans="1:13" customFormat="1" ht="15.75" customHeight="1" x14ac:dyDescent="0.25">
      <c r="A34" s="57" t="s">
        <v>90</v>
      </c>
      <c r="B34" s="109"/>
      <c r="C34" s="109"/>
      <c r="D34" s="109"/>
      <c r="E34" s="109"/>
      <c r="F34" s="109"/>
      <c r="G34" s="109"/>
      <c r="H34" s="109"/>
      <c r="I34" s="109"/>
      <c r="J34" s="109">
        <v>1</v>
      </c>
      <c r="K34" s="109">
        <v>1</v>
      </c>
      <c r="L34" s="189">
        <v>1</v>
      </c>
      <c r="M34" s="182">
        <v>1</v>
      </c>
    </row>
    <row r="35" spans="1:13" customFormat="1" ht="15.75" customHeight="1" x14ac:dyDescent="0.25">
      <c r="A35" s="57" t="s">
        <v>91</v>
      </c>
      <c r="B35" s="109"/>
      <c r="C35" s="109"/>
      <c r="D35" s="109"/>
      <c r="E35" s="109"/>
      <c r="F35" s="109">
        <v>1</v>
      </c>
      <c r="G35" s="109"/>
      <c r="H35" s="109"/>
      <c r="I35" s="109"/>
      <c r="J35" s="109">
        <v>1</v>
      </c>
      <c r="K35" s="109"/>
      <c r="L35" s="189">
        <v>2</v>
      </c>
      <c r="M35" s="182"/>
    </row>
    <row r="36" spans="1:13" customFormat="1" ht="15.75" customHeight="1" x14ac:dyDescent="0.25">
      <c r="A36" s="57" t="s">
        <v>408</v>
      </c>
      <c r="B36" s="109">
        <v>6</v>
      </c>
      <c r="C36" s="109">
        <v>1</v>
      </c>
      <c r="D36" s="109">
        <v>15</v>
      </c>
      <c r="E36" s="109">
        <v>2</v>
      </c>
      <c r="F36" s="109">
        <v>38</v>
      </c>
      <c r="G36" s="109">
        <v>5</v>
      </c>
      <c r="H36" s="109">
        <v>13</v>
      </c>
      <c r="I36" s="109">
        <v>1</v>
      </c>
      <c r="J36" s="109">
        <v>26</v>
      </c>
      <c r="K36" s="109">
        <v>5</v>
      </c>
      <c r="L36" s="189">
        <v>98</v>
      </c>
      <c r="M36" s="182">
        <v>14</v>
      </c>
    </row>
    <row r="37" spans="1:13" customFormat="1" ht="15.75" customHeight="1" x14ac:dyDescent="0.25">
      <c r="A37" s="242" t="s">
        <v>409</v>
      </c>
      <c r="B37" s="109">
        <v>1</v>
      </c>
      <c r="C37" s="109"/>
      <c r="D37" s="109">
        <v>1</v>
      </c>
      <c r="E37" s="109"/>
      <c r="F37" s="109"/>
      <c r="G37" s="109"/>
      <c r="H37" s="109"/>
      <c r="I37" s="109"/>
      <c r="J37" s="109">
        <v>1</v>
      </c>
      <c r="K37" s="109"/>
      <c r="L37" s="189">
        <v>3</v>
      </c>
      <c r="M37" s="182"/>
    </row>
    <row r="38" spans="1:13" customFormat="1" ht="15.75" customHeight="1" x14ac:dyDescent="0.25">
      <c r="A38" s="27" t="s">
        <v>4</v>
      </c>
      <c r="B38" s="189">
        <v>7</v>
      </c>
      <c r="C38" s="189">
        <v>1</v>
      </c>
      <c r="D38" s="189">
        <v>16</v>
      </c>
      <c r="E38" s="189">
        <v>2</v>
      </c>
      <c r="F38" s="189">
        <v>40</v>
      </c>
      <c r="G38" s="189">
        <v>6</v>
      </c>
      <c r="H38" s="189">
        <v>13</v>
      </c>
      <c r="I38" s="189">
        <v>1</v>
      </c>
      <c r="J38" s="189">
        <v>31</v>
      </c>
      <c r="K38" s="189">
        <v>8</v>
      </c>
      <c r="L38" s="189">
        <v>107</v>
      </c>
      <c r="M38" s="182">
        <v>18</v>
      </c>
    </row>
    <row r="39" spans="1:13" customFormat="1" ht="15.75" customHeight="1" x14ac:dyDescent="0.25">
      <c r="A39" s="89" t="s">
        <v>555</v>
      </c>
      <c r="B39" s="646"/>
      <c r="C39" s="646"/>
      <c r="D39" s="646"/>
      <c r="E39" s="646"/>
      <c r="F39" s="646"/>
      <c r="G39" s="646"/>
      <c r="H39" s="646"/>
      <c r="I39" s="646"/>
      <c r="J39" s="646"/>
      <c r="K39" s="646"/>
      <c r="L39" s="646"/>
      <c r="M39" s="188"/>
    </row>
    <row r="40" spans="1:13" customFormat="1" ht="15.75" customHeight="1" x14ac:dyDescent="0.25">
      <c r="A40" s="186"/>
      <c r="B40" s="645" t="s">
        <v>36</v>
      </c>
      <c r="C40" s="645"/>
      <c r="D40" s="645" t="s">
        <v>37</v>
      </c>
      <c r="E40" s="645"/>
      <c r="F40" s="645" t="s">
        <v>39</v>
      </c>
      <c r="G40" s="645"/>
      <c r="H40" s="645" t="s">
        <v>38</v>
      </c>
      <c r="I40" s="645"/>
      <c r="J40" s="645" t="s">
        <v>4</v>
      </c>
      <c r="K40" s="645" t="s">
        <v>27</v>
      </c>
      <c r="L40" s="645"/>
      <c r="M40" s="640"/>
    </row>
    <row r="41" spans="1:13" customFormat="1" ht="15.75" customHeight="1" x14ac:dyDescent="0.25">
      <c r="A41" s="57" t="s">
        <v>34</v>
      </c>
      <c r="B41" s="352" t="s">
        <v>4</v>
      </c>
      <c r="C41" s="352" t="s">
        <v>27</v>
      </c>
      <c r="D41" s="352" t="s">
        <v>4</v>
      </c>
      <c r="E41" s="352" t="s">
        <v>27</v>
      </c>
      <c r="F41" s="352" t="s">
        <v>4</v>
      </c>
      <c r="G41" s="352" t="s">
        <v>27</v>
      </c>
      <c r="H41" s="352" t="s">
        <v>4</v>
      </c>
      <c r="I41" s="352" t="s">
        <v>27</v>
      </c>
      <c r="J41" s="645"/>
      <c r="K41" s="645"/>
      <c r="L41" s="645"/>
      <c r="M41" s="641"/>
    </row>
    <row r="42" spans="1:13" customFormat="1" ht="15.75" customHeight="1" x14ac:dyDescent="0.25">
      <c r="A42" s="57" t="s">
        <v>35</v>
      </c>
      <c r="B42" s="109"/>
      <c r="C42" s="109"/>
      <c r="D42" s="109"/>
      <c r="E42" s="109"/>
      <c r="F42" s="109">
        <v>3</v>
      </c>
      <c r="G42" s="109">
        <v>1</v>
      </c>
      <c r="H42" s="109">
        <v>1</v>
      </c>
      <c r="I42" s="109">
        <v>1</v>
      </c>
      <c r="J42" s="109"/>
      <c r="K42" s="109"/>
      <c r="L42" s="189">
        <v>4</v>
      </c>
      <c r="M42" s="182">
        <v>2</v>
      </c>
    </row>
    <row r="43" spans="1:13" customFormat="1" ht="15.75" customHeight="1" x14ac:dyDescent="0.25">
      <c r="A43" s="57" t="s">
        <v>90</v>
      </c>
      <c r="B43" s="109">
        <v>5</v>
      </c>
      <c r="C43" s="109">
        <v>2</v>
      </c>
      <c r="D43" s="109">
        <v>6</v>
      </c>
      <c r="E43" s="109">
        <v>5</v>
      </c>
      <c r="F43" s="109">
        <v>11</v>
      </c>
      <c r="G43" s="109">
        <v>9</v>
      </c>
      <c r="H43" s="109">
        <v>3</v>
      </c>
      <c r="I43" s="109">
        <v>2</v>
      </c>
      <c r="J43" s="109"/>
      <c r="K43" s="109"/>
      <c r="L43" s="189">
        <v>25</v>
      </c>
      <c r="M43" s="182">
        <v>18</v>
      </c>
    </row>
    <row r="44" spans="1:13" customFormat="1" ht="15.75" customHeight="1" x14ac:dyDescent="0.25">
      <c r="A44" s="57" t="s">
        <v>91</v>
      </c>
      <c r="B44" s="109"/>
      <c r="C44" s="109"/>
      <c r="D44" s="109"/>
      <c r="E44" s="109"/>
      <c r="F44" s="109"/>
      <c r="G44" s="109"/>
      <c r="H44" s="109">
        <v>1</v>
      </c>
      <c r="I44" s="109">
        <v>1</v>
      </c>
      <c r="J44" s="109"/>
      <c r="K44" s="109"/>
      <c r="L44" s="189">
        <v>1</v>
      </c>
      <c r="M44" s="182">
        <v>1</v>
      </c>
    </row>
    <row r="45" spans="1:13" customFormat="1" ht="15.75" customHeight="1" x14ac:dyDescent="0.25">
      <c r="A45" s="57" t="s">
        <v>408</v>
      </c>
      <c r="B45" s="109">
        <v>4</v>
      </c>
      <c r="C45" s="109">
        <v>1</v>
      </c>
      <c r="D45" s="109">
        <v>7</v>
      </c>
      <c r="E45" s="109">
        <v>5</v>
      </c>
      <c r="F45" s="109">
        <v>33</v>
      </c>
      <c r="G45" s="109">
        <v>23</v>
      </c>
      <c r="H45" s="109">
        <v>26</v>
      </c>
      <c r="I45" s="109">
        <v>22</v>
      </c>
      <c r="J45" s="109"/>
      <c r="K45" s="109"/>
      <c r="L45" s="189">
        <v>71</v>
      </c>
      <c r="M45" s="182">
        <v>51</v>
      </c>
    </row>
    <row r="46" spans="1:13" customFormat="1" ht="15.75" customHeight="1" x14ac:dyDescent="0.25">
      <c r="A46" s="242" t="s">
        <v>409</v>
      </c>
      <c r="B46" s="109"/>
      <c r="C46" s="109"/>
      <c r="D46" s="109"/>
      <c r="E46" s="109"/>
      <c r="F46" s="109">
        <v>1</v>
      </c>
      <c r="G46" s="109"/>
      <c r="H46" s="109"/>
      <c r="I46" s="109"/>
      <c r="J46" s="109">
        <v>1</v>
      </c>
      <c r="K46" s="109">
        <v>1</v>
      </c>
      <c r="L46" s="189">
        <v>2</v>
      </c>
      <c r="M46" s="182">
        <v>1</v>
      </c>
    </row>
    <row r="47" spans="1:13" customFormat="1" ht="15.75" customHeight="1" x14ac:dyDescent="0.25">
      <c r="A47" s="27" t="s">
        <v>4</v>
      </c>
      <c r="B47" s="189">
        <v>9</v>
      </c>
      <c r="C47" s="189">
        <v>3</v>
      </c>
      <c r="D47" s="189">
        <v>13</v>
      </c>
      <c r="E47" s="189">
        <v>10</v>
      </c>
      <c r="F47" s="189">
        <v>48</v>
      </c>
      <c r="G47" s="189">
        <v>33</v>
      </c>
      <c r="H47" s="189">
        <v>31</v>
      </c>
      <c r="I47" s="189">
        <v>26</v>
      </c>
      <c r="J47" s="189">
        <v>1</v>
      </c>
      <c r="K47" s="189">
        <v>1</v>
      </c>
      <c r="L47" s="189">
        <v>102</v>
      </c>
      <c r="M47" s="182">
        <v>73</v>
      </c>
    </row>
    <row r="48" spans="1:13" customFormat="1" ht="15" customHeight="1" x14ac:dyDescent="0.25">
      <c r="A48" s="89" t="s">
        <v>556</v>
      </c>
      <c r="B48" s="646"/>
      <c r="C48" s="646"/>
      <c r="D48" s="646"/>
      <c r="E48" s="646"/>
      <c r="F48" s="646"/>
      <c r="G48" s="646"/>
      <c r="H48" s="646"/>
      <c r="I48" s="646"/>
      <c r="J48" s="646"/>
      <c r="K48" s="646"/>
      <c r="L48" s="646"/>
      <c r="M48" s="188"/>
    </row>
    <row r="49" spans="1:13" customFormat="1" ht="15" customHeight="1" x14ac:dyDescent="0.25">
      <c r="A49" s="186"/>
      <c r="B49" s="645" t="s">
        <v>36</v>
      </c>
      <c r="C49" s="645"/>
      <c r="D49" s="645" t="s">
        <v>37</v>
      </c>
      <c r="E49" s="645"/>
      <c r="F49" s="645" t="s">
        <v>39</v>
      </c>
      <c r="G49" s="645"/>
      <c r="H49" s="645" t="s">
        <v>38</v>
      </c>
      <c r="I49" s="645"/>
      <c r="J49" s="645" t="s">
        <v>4</v>
      </c>
      <c r="K49" s="645" t="s">
        <v>27</v>
      </c>
      <c r="L49" s="645"/>
      <c r="M49" s="640"/>
    </row>
    <row r="50" spans="1:13" customFormat="1" ht="15" customHeight="1" x14ac:dyDescent="0.25">
      <c r="A50" s="57" t="s">
        <v>34</v>
      </c>
      <c r="B50" s="352" t="s">
        <v>4</v>
      </c>
      <c r="C50" s="352" t="s">
        <v>27</v>
      </c>
      <c r="D50" s="352" t="s">
        <v>4</v>
      </c>
      <c r="E50" s="352" t="s">
        <v>27</v>
      </c>
      <c r="F50" s="352" t="s">
        <v>4</v>
      </c>
      <c r="G50" s="352" t="s">
        <v>27</v>
      </c>
      <c r="H50" s="352" t="s">
        <v>4</v>
      </c>
      <c r="I50" s="352" t="s">
        <v>27</v>
      </c>
      <c r="J50" s="645"/>
      <c r="K50" s="645"/>
      <c r="L50" s="645"/>
      <c r="M50" s="641"/>
    </row>
    <row r="51" spans="1:13" customFormat="1" ht="15" customHeight="1" x14ac:dyDescent="0.25">
      <c r="A51" s="57" t="s">
        <v>35</v>
      </c>
      <c r="B51" s="109"/>
      <c r="C51" s="109"/>
      <c r="D51" s="109"/>
      <c r="E51" s="109"/>
      <c r="F51" s="109">
        <v>1</v>
      </c>
      <c r="G51" s="109">
        <v>1</v>
      </c>
      <c r="H51" s="109"/>
      <c r="I51" s="109"/>
      <c r="J51" s="109">
        <v>1</v>
      </c>
      <c r="K51" s="109"/>
      <c r="L51" s="189">
        <v>2</v>
      </c>
      <c r="M51" s="182">
        <v>1</v>
      </c>
    </row>
    <row r="52" spans="1:13" customFormat="1" ht="15" customHeight="1" x14ac:dyDescent="0.25">
      <c r="A52" s="57" t="s">
        <v>90</v>
      </c>
      <c r="B52" s="109">
        <v>2</v>
      </c>
      <c r="C52" s="109"/>
      <c r="D52" s="109">
        <v>2</v>
      </c>
      <c r="E52" s="109"/>
      <c r="F52" s="109">
        <v>2</v>
      </c>
      <c r="G52" s="109">
        <v>2</v>
      </c>
      <c r="H52" s="109">
        <v>5</v>
      </c>
      <c r="I52" s="109">
        <v>2</v>
      </c>
      <c r="J52" s="109"/>
      <c r="K52" s="109"/>
      <c r="L52" s="189">
        <v>11</v>
      </c>
      <c r="M52" s="182">
        <v>4</v>
      </c>
    </row>
    <row r="53" spans="1:13" customFormat="1" ht="15" customHeight="1" x14ac:dyDescent="0.25">
      <c r="A53" s="57" t="s">
        <v>91</v>
      </c>
      <c r="B53" s="109"/>
      <c r="C53" s="109"/>
      <c r="D53" s="109"/>
      <c r="E53" s="109"/>
      <c r="F53" s="109"/>
      <c r="G53" s="109"/>
      <c r="H53" s="109"/>
      <c r="I53" s="109"/>
      <c r="J53" s="109"/>
      <c r="K53" s="109"/>
      <c r="L53" s="189"/>
      <c r="M53" s="182"/>
    </row>
    <row r="54" spans="1:13" customFormat="1" ht="15" customHeight="1" x14ac:dyDescent="0.25">
      <c r="A54" s="57" t="s">
        <v>408</v>
      </c>
      <c r="B54" s="109">
        <v>2</v>
      </c>
      <c r="C54" s="109"/>
      <c r="D54" s="109">
        <v>3</v>
      </c>
      <c r="E54" s="109"/>
      <c r="F54" s="109">
        <v>17</v>
      </c>
      <c r="G54" s="109">
        <v>4</v>
      </c>
      <c r="H54" s="109">
        <v>4</v>
      </c>
      <c r="I54" s="109"/>
      <c r="J54" s="109">
        <v>1</v>
      </c>
      <c r="K54" s="109"/>
      <c r="L54" s="189">
        <v>28</v>
      </c>
      <c r="M54" s="182">
        <v>4</v>
      </c>
    </row>
    <row r="55" spans="1:13" customFormat="1" ht="15" customHeight="1" x14ac:dyDescent="0.25">
      <c r="A55" s="242" t="s">
        <v>409</v>
      </c>
      <c r="B55" s="109"/>
      <c r="C55" s="109"/>
      <c r="D55" s="109">
        <v>1</v>
      </c>
      <c r="E55" s="109">
        <v>1</v>
      </c>
      <c r="F55" s="109">
        <v>1</v>
      </c>
      <c r="G55" s="109"/>
      <c r="H55" s="109"/>
      <c r="I55" s="109"/>
      <c r="J55" s="109"/>
      <c r="K55" s="109"/>
      <c r="L55" s="189">
        <v>2</v>
      </c>
      <c r="M55" s="182">
        <v>1</v>
      </c>
    </row>
    <row r="56" spans="1:13" customFormat="1" ht="15" customHeight="1" x14ac:dyDescent="0.25">
      <c r="A56" s="27" t="s">
        <v>4</v>
      </c>
      <c r="B56" s="189">
        <v>4</v>
      </c>
      <c r="C56" s="189"/>
      <c r="D56" s="189">
        <v>6</v>
      </c>
      <c r="E56" s="189">
        <v>1</v>
      </c>
      <c r="F56" s="189">
        <v>21</v>
      </c>
      <c r="G56" s="189">
        <v>7</v>
      </c>
      <c r="H56" s="189">
        <v>9</v>
      </c>
      <c r="I56" s="189">
        <v>2</v>
      </c>
      <c r="J56" s="189">
        <v>2</v>
      </c>
      <c r="K56" s="189"/>
      <c r="L56" s="189">
        <v>42</v>
      </c>
      <c r="M56" s="182">
        <v>10</v>
      </c>
    </row>
    <row r="57" spans="1:13" customFormat="1" ht="15.75" customHeight="1" x14ac:dyDescent="0.25">
      <c r="A57" s="89" t="s">
        <v>506</v>
      </c>
      <c r="B57" s="646"/>
      <c r="C57" s="646"/>
      <c r="D57" s="646"/>
      <c r="E57" s="646"/>
      <c r="F57" s="646"/>
      <c r="G57" s="646"/>
      <c r="H57" s="646"/>
      <c r="I57" s="646"/>
      <c r="J57" s="646"/>
      <c r="K57" s="646"/>
      <c r="L57" s="646"/>
      <c r="M57" s="188"/>
    </row>
    <row r="58" spans="1:13" customFormat="1" ht="15.75" customHeight="1" x14ac:dyDescent="0.25">
      <c r="A58" s="186"/>
      <c r="B58" s="645" t="s">
        <v>36</v>
      </c>
      <c r="C58" s="645"/>
      <c r="D58" s="645" t="s">
        <v>37</v>
      </c>
      <c r="E58" s="645"/>
      <c r="F58" s="645" t="s">
        <v>39</v>
      </c>
      <c r="G58" s="645"/>
      <c r="H58" s="645" t="s">
        <v>38</v>
      </c>
      <c r="I58" s="645"/>
      <c r="J58" s="645" t="s">
        <v>4</v>
      </c>
      <c r="K58" s="645" t="s">
        <v>27</v>
      </c>
      <c r="L58" s="645"/>
      <c r="M58" s="640"/>
    </row>
    <row r="59" spans="1:13" customFormat="1" ht="15.75" customHeight="1" x14ac:dyDescent="0.25">
      <c r="A59" s="57" t="s">
        <v>34</v>
      </c>
      <c r="B59" s="352" t="s">
        <v>4</v>
      </c>
      <c r="C59" s="352" t="s">
        <v>27</v>
      </c>
      <c r="D59" s="352" t="s">
        <v>4</v>
      </c>
      <c r="E59" s="352" t="s">
        <v>27</v>
      </c>
      <c r="F59" s="352" t="s">
        <v>4</v>
      </c>
      <c r="G59" s="352" t="s">
        <v>27</v>
      </c>
      <c r="H59" s="352" t="s">
        <v>4</v>
      </c>
      <c r="I59" s="352" t="s">
        <v>27</v>
      </c>
      <c r="J59" s="645"/>
      <c r="K59" s="645"/>
      <c r="L59" s="645"/>
      <c r="M59" s="641"/>
    </row>
    <row r="60" spans="1:13" customFormat="1" ht="15.75" customHeight="1" x14ac:dyDescent="0.25">
      <c r="A60" s="57" t="s">
        <v>35</v>
      </c>
      <c r="B60" s="109"/>
      <c r="C60" s="109"/>
      <c r="D60" s="109"/>
      <c r="E60" s="109"/>
      <c r="F60" s="109">
        <v>2</v>
      </c>
      <c r="G60" s="109"/>
      <c r="H60" s="109"/>
      <c r="I60" s="109"/>
      <c r="J60" s="109">
        <v>19</v>
      </c>
      <c r="K60" s="109">
        <v>10</v>
      </c>
      <c r="L60" s="189">
        <v>21</v>
      </c>
      <c r="M60" s="182">
        <v>10</v>
      </c>
    </row>
    <row r="61" spans="1:13" customFormat="1" ht="15.75" customHeight="1" x14ac:dyDescent="0.25">
      <c r="A61" s="57" t="s">
        <v>90</v>
      </c>
      <c r="B61" s="109"/>
      <c r="C61" s="109"/>
      <c r="D61" s="109">
        <v>1</v>
      </c>
      <c r="E61" s="109"/>
      <c r="F61" s="109"/>
      <c r="G61" s="109"/>
      <c r="H61" s="109"/>
      <c r="I61" s="109"/>
      <c r="J61" s="109">
        <v>4</v>
      </c>
      <c r="K61" s="109">
        <v>2</v>
      </c>
      <c r="L61" s="189">
        <v>5</v>
      </c>
      <c r="M61" s="182">
        <v>2</v>
      </c>
    </row>
    <row r="62" spans="1:13" customFormat="1" ht="15.75" customHeight="1" x14ac:dyDescent="0.25">
      <c r="A62" s="57" t="s">
        <v>91</v>
      </c>
      <c r="B62" s="109"/>
      <c r="C62" s="109"/>
      <c r="D62" s="109"/>
      <c r="E62" s="109"/>
      <c r="F62" s="109"/>
      <c r="G62" s="109"/>
      <c r="H62" s="109"/>
      <c r="I62" s="109"/>
      <c r="J62" s="109">
        <v>4</v>
      </c>
      <c r="K62" s="109">
        <v>4</v>
      </c>
      <c r="L62" s="189">
        <v>4</v>
      </c>
      <c r="M62" s="182">
        <v>4</v>
      </c>
    </row>
    <row r="63" spans="1:13" customFormat="1" ht="15.75" customHeight="1" x14ac:dyDescent="0.25">
      <c r="A63" s="57" t="s">
        <v>408</v>
      </c>
      <c r="B63" s="109">
        <v>1</v>
      </c>
      <c r="C63" s="109"/>
      <c r="D63" s="109"/>
      <c r="E63" s="109"/>
      <c r="F63" s="109">
        <v>26</v>
      </c>
      <c r="G63" s="109">
        <v>8</v>
      </c>
      <c r="H63" s="109"/>
      <c r="I63" s="109"/>
      <c r="J63" s="109">
        <v>34</v>
      </c>
      <c r="K63" s="109">
        <v>15</v>
      </c>
      <c r="L63" s="189">
        <v>61</v>
      </c>
      <c r="M63" s="182">
        <v>23</v>
      </c>
    </row>
    <row r="64" spans="1:13" customFormat="1" ht="15.75" customHeight="1" x14ac:dyDescent="0.25">
      <c r="A64" s="242" t="s">
        <v>409</v>
      </c>
      <c r="B64" s="109"/>
      <c r="C64" s="109"/>
      <c r="D64" s="109"/>
      <c r="E64" s="109"/>
      <c r="F64" s="109"/>
      <c r="G64" s="109"/>
      <c r="H64" s="109"/>
      <c r="I64" s="109"/>
      <c r="J64" s="109"/>
      <c r="K64" s="109"/>
      <c r="L64" s="189"/>
      <c r="M64" s="182"/>
    </row>
    <row r="65" spans="1:13" customFormat="1" ht="15.75" customHeight="1" x14ac:dyDescent="0.25">
      <c r="A65" s="27" t="s">
        <v>4</v>
      </c>
      <c r="B65" s="189">
        <v>1</v>
      </c>
      <c r="C65" s="189"/>
      <c r="D65" s="189">
        <v>1</v>
      </c>
      <c r="E65" s="189"/>
      <c r="F65" s="189">
        <v>28</v>
      </c>
      <c r="G65" s="189">
        <v>8</v>
      </c>
      <c r="H65" s="189"/>
      <c r="I65" s="189"/>
      <c r="J65" s="189">
        <v>61</v>
      </c>
      <c r="K65" s="189">
        <v>31</v>
      </c>
      <c r="L65" s="189">
        <v>91</v>
      </c>
      <c r="M65" s="182">
        <v>39</v>
      </c>
    </row>
    <row r="66" spans="1:13" customFormat="1" ht="15" x14ac:dyDescent="0.25">
      <c r="A66" s="166" t="s">
        <v>87</v>
      </c>
      <c r="B66" s="650"/>
      <c r="C66" s="651"/>
      <c r="D66" s="651"/>
      <c r="E66" s="651"/>
      <c r="F66" s="651"/>
      <c r="G66" s="651"/>
      <c r="H66" s="651"/>
      <c r="I66" s="651"/>
      <c r="J66" s="651"/>
      <c r="K66" s="651"/>
      <c r="L66" s="651"/>
      <c r="M66" s="652"/>
    </row>
    <row r="67" spans="1:13" customFormat="1" ht="15" x14ac:dyDescent="0.25">
      <c r="A67" s="186"/>
      <c r="B67" s="645" t="s">
        <v>36</v>
      </c>
      <c r="C67" s="645"/>
      <c r="D67" s="645" t="s">
        <v>37</v>
      </c>
      <c r="E67" s="645"/>
      <c r="F67" s="645" t="s">
        <v>39</v>
      </c>
      <c r="G67" s="645"/>
      <c r="H67" s="645" t="s">
        <v>38</v>
      </c>
      <c r="I67" s="645"/>
      <c r="J67" s="645" t="s">
        <v>4</v>
      </c>
      <c r="K67" s="645" t="s">
        <v>27</v>
      </c>
      <c r="L67" s="645"/>
      <c r="M67" s="640"/>
    </row>
    <row r="68" spans="1:13" customFormat="1" ht="26.25" x14ac:dyDescent="0.25">
      <c r="A68" s="57" t="s">
        <v>34</v>
      </c>
      <c r="B68" s="352" t="s">
        <v>4</v>
      </c>
      <c r="C68" s="352" t="s">
        <v>27</v>
      </c>
      <c r="D68" s="352" t="s">
        <v>4</v>
      </c>
      <c r="E68" s="352" t="s">
        <v>27</v>
      </c>
      <c r="F68" s="352" t="s">
        <v>4</v>
      </c>
      <c r="G68" s="352" t="s">
        <v>27</v>
      </c>
      <c r="H68" s="352" t="s">
        <v>4</v>
      </c>
      <c r="I68" s="352" t="s">
        <v>27</v>
      </c>
      <c r="J68" s="645"/>
      <c r="K68" s="645"/>
      <c r="L68" s="645"/>
      <c r="M68" s="641"/>
    </row>
    <row r="69" spans="1:13" customFormat="1" ht="15" x14ac:dyDescent="0.25">
      <c r="A69" s="57" t="s">
        <v>35</v>
      </c>
      <c r="B69" s="109"/>
      <c r="C69" s="109"/>
      <c r="D69" s="109"/>
      <c r="E69" s="109"/>
      <c r="F69" s="109"/>
      <c r="G69" s="109"/>
      <c r="H69" s="109"/>
      <c r="I69" s="109"/>
      <c r="J69" s="109"/>
      <c r="K69" s="109"/>
      <c r="L69" s="189"/>
      <c r="M69" s="182"/>
    </row>
    <row r="70" spans="1:13" customFormat="1" ht="15" x14ac:dyDescent="0.25">
      <c r="A70" s="57" t="s">
        <v>90</v>
      </c>
      <c r="B70" s="109"/>
      <c r="C70" s="109"/>
      <c r="D70" s="109"/>
      <c r="E70" s="109"/>
      <c r="F70" s="109"/>
      <c r="G70" s="109"/>
      <c r="H70" s="109"/>
      <c r="I70" s="109"/>
      <c r="J70" s="109"/>
      <c r="K70" s="109"/>
      <c r="L70" s="189"/>
      <c r="M70" s="182"/>
    </row>
    <row r="71" spans="1:13" customFormat="1" ht="15" x14ac:dyDescent="0.25">
      <c r="A71" s="57" t="s">
        <v>91</v>
      </c>
      <c r="B71" s="109"/>
      <c r="C71" s="109"/>
      <c r="D71" s="109"/>
      <c r="E71" s="109"/>
      <c r="F71" s="109"/>
      <c r="G71" s="109"/>
      <c r="H71" s="109"/>
      <c r="I71" s="109"/>
      <c r="J71" s="109"/>
      <c r="K71" s="109"/>
      <c r="L71" s="189"/>
      <c r="M71" s="182"/>
    </row>
    <row r="72" spans="1:13" customFormat="1" ht="15" x14ac:dyDescent="0.25">
      <c r="A72" s="57" t="s">
        <v>408</v>
      </c>
      <c r="B72" s="109"/>
      <c r="C72" s="109"/>
      <c r="D72" s="109"/>
      <c r="E72" s="109"/>
      <c r="F72" s="109"/>
      <c r="G72" s="109"/>
      <c r="H72" s="109"/>
      <c r="I72" s="109"/>
      <c r="J72" s="109">
        <v>1</v>
      </c>
      <c r="K72" s="109"/>
      <c r="L72" s="189">
        <v>1</v>
      </c>
      <c r="M72" s="182"/>
    </row>
    <row r="73" spans="1:13" customFormat="1" ht="15" x14ac:dyDescent="0.25">
      <c r="A73" s="242" t="s">
        <v>409</v>
      </c>
      <c r="B73" s="109"/>
      <c r="C73" s="109"/>
      <c r="D73" s="109"/>
      <c r="E73" s="109"/>
      <c r="F73" s="109"/>
      <c r="G73" s="109"/>
      <c r="H73" s="109"/>
      <c r="I73" s="109"/>
      <c r="J73" s="109"/>
      <c r="K73" s="109"/>
      <c r="L73" s="189"/>
      <c r="M73" s="182"/>
    </row>
    <row r="74" spans="1:13" customFormat="1" ht="15" x14ac:dyDescent="0.25">
      <c r="A74" s="52" t="s">
        <v>4</v>
      </c>
      <c r="B74" s="189"/>
      <c r="C74" s="189"/>
      <c r="D74" s="189"/>
      <c r="E74" s="189"/>
      <c r="F74" s="189"/>
      <c r="G74" s="189"/>
      <c r="H74" s="189"/>
      <c r="I74" s="189"/>
      <c r="J74" s="189">
        <v>1</v>
      </c>
      <c r="K74" s="189"/>
      <c r="L74" s="189">
        <v>1</v>
      </c>
      <c r="M74" s="182"/>
    </row>
    <row r="75" spans="1:13" customFormat="1" ht="26.25" x14ac:dyDescent="0.25">
      <c r="A75" s="166" t="s">
        <v>505</v>
      </c>
      <c r="B75" s="650"/>
      <c r="C75" s="651"/>
      <c r="D75" s="651"/>
      <c r="E75" s="651"/>
      <c r="F75" s="651"/>
      <c r="G75" s="651"/>
      <c r="H75" s="651"/>
      <c r="I75" s="651"/>
      <c r="J75" s="651"/>
      <c r="K75" s="651"/>
      <c r="L75" s="651"/>
      <c r="M75" s="652"/>
    </row>
    <row r="76" spans="1:13" customFormat="1" ht="15" x14ac:dyDescent="0.25">
      <c r="A76" s="186"/>
      <c r="B76" s="645" t="s">
        <v>36</v>
      </c>
      <c r="C76" s="645"/>
      <c r="D76" s="645" t="s">
        <v>37</v>
      </c>
      <c r="E76" s="645"/>
      <c r="F76" s="645" t="s">
        <v>39</v>
      </c>
      <c r="G76" s="645"/>
      <c r="H76" s="645" t="s">
        <v>38</v>
      </c>
      <c r="I76" s="645"/>
      <c r="J76" s="645" t="s">
        <v>4</v>
      </c>
      <c r="K76" s="645" t="s">
        <v>27</v>
      </c>
      <c r="L76" s="645"/>
      <c r="M76" s="640"/>
    </row>
    <row r="77" spans="1:13" customFormat="1" ht="26.25" x14ac:dyDescent="0.25">
      <c r="A77" s="57" t="s">
        <v>34</v>
      </c>
      <c r="B77" s="352" t="s">
        <v>4</v>
      </c>
      <c r="C77" s="352" t="s">
        <v>27</v>
      </c>
      <c r="D77" s="352" t="s">
        <v>4</v>
      </c>
      <c r="E77" s="352" t="s">
        <v>27</v>
      </c>
      <c r="F77" s="352" t="s">
        <v>4</v>
      </c>
      <c r="G77" s="352" t="s">
        <v>27</v>
      </c>
      <c r="H77" s="352" t="s">
        <v>4</v>
      </c>
      <c r="I77" s="352" t="s">
        <v>27</v>
      </c>
      <c r="J77" s="645"/>
      <c r="K77" s="645"/>
      <c r="L77" s="645"/>
      <c r="M77" s="641"/>
    </row>
    <row r="78" spans="1:13" customFormat="1" ht="15" x14ac:dyDescent="0.25">
      <c r="A78" s="57" t="s">
        <v>35</v>
      </c>
      <c r="B78" s="109">
        <v>1</v>
      </c>
      <c r="C78" s="109">
        <v>1</v>
      </c>
      <c r="D78" s="109">
        <v>1</v>
      </c>
      <c r="E78" s="109"/>
      <c r="F78" s="109">
        <v>14</v>
      </c>
      <c r="G78" s="109">
        <v>7</v>
      </c>
      <c r="H78" s="109">
        <v>1</v>
      </c>
      <c r="I78" s="109">
        <v>1</v>
      </c>
      <c r="J78" s="109">
        <v>25</v>
      </c>
      <c r="K78" s="109">
        <v>12</v>
      </c>
      <c r="L78" s="189">
        <v>42</v>
      </c>
      <c r="M78" s="182">
        <v>21</v>
      </c>
    </row>
    <row r="79" spans="1:13" customFormat="1" ht="15" x14ac:dyDescent="0.25">
      <c r="A79" s="57" t="s">
        <v>90</v>
      </c>
      <c r="B79" s="109">
        <v>14</v>
      </c>
      <c r="C79" s="109">
        <v>3</v>
      </c>
      <c r="D79" s="109">
        <v>18</v>
      </c>
      <c r="E79" s="109">
        <v>6</v>
      </c>
      <c r="F79" s="109">
        <v>18</v>
      </c>
      <c r="G79" s="109">
        <v>12</v>
      </c>
      <c r="H79" s="109">
        <v>13</v>
      </c>
      <c r="I79" s="109">
        <v>6</v>
      </c>
      <c r="J79" s="109">
        <v>9</v>
      </c>
      <c r="K79" s="109">
        <v>3</v>
      </c>
      <c r="L79" s="189">
        <v>72</v>
      </c>
      <c r="M79" s="182">
        <v>30</v>
      </c>
    </row>
    <row r="80" spans="1:13" customFormat="1" ht="15" x14ac:dyDescent="0.25">
      <c r="A80" s="57" t="s">
        <v>91</v>
      </c>
      <c r="B80" s="109">
        <v>1</v>
      </c>
      <c r="C80" s="109"/>
      <c r="D80" s="109">
        <v>1</v>
      </c>
      <c r="E80" s="109"/>
      <c r="F80" s="109">
        <v>8</v>
      </c>
      <c r="G80" s="109">
        <v>5</v>
      </c>
      <c r="H80" s="109">
        <v>2</v>
      </c>
      <c r="I80" s="109">
        <v>1</v>
      </c>
      <c r="J80" s="109">
        <v>6</v>
      </c>
      <c r="K80" s="109">
        <v>4</v>
      </c>
      <c r="L80" s="189">
        <v>18</v>
      </c>
      <c r="M80" s="182">
        <v>10</v>
      </c>
    </row>
    <row r="81" spans="1:13" customFormat="1" ht="15" x14ac:dyDescent="0.25">
      <c r="A81" s="57" t="s">
        <v>408</v>
      </c>
      <c r="B81" s="109">
        <v>31</v>
      </c>
      <c r="C81" s="109">
        <v>5</v>
      </c>
      <c r="D81" s="109">
        <v>80</v>
      </c>
      <c r="E81" s="109">
        <v>29</v>
      </c>
      <c r="F81" s="109">
        <v>225</v>
      </c>
      <c r="G81" s="109">
        <v>95</v>
      </c>
      <c r="H81" s="109">
        <v>75</v>
      </c>
      <c r="I81" s="109">
        <v>38</v>
      </c>
      <c r="J81" s="109">
        <v>92</v>
      </c>
      <c r="K81" s="109">
        <v>46</v>
      </c>
      <c r="L81" s="189">
        <v>503</v>
      </c>
      <c r="M81" s="182">
        <v>213</v>
      </c>
    </row>
    <row r="82" spans="1:13" customFormat="1" ht="15" x14ac:dyDescent="0.25">
      <c r="A82" s="242" t="s">
        <v>409</v>
      </c>
      <c r="B82" s="109">
        <v>2</v>
      </c>
      <c r="C82" s="109"/>
      <c r="D82" s="109">
        <v>4</v>
      </c>
      <c r="E82" s="109">
        <v>3</v>
      </c>
      <c r="F82" s="109">
        <v>4</v>
      </c>
      <c r="G82" s="109"/>
      <c r="H82" s="109">
        <v>1</v>
      </c>
      <c r="I82" s="109"/>
      <c r="J82" s="109">
        <v>2</v>
      </c>
      <c r="K82" s="109">
        <v>1</v>
      </c>
      <c r="L82" s="189">
        <v>13</v>
      </c>
      <c r="M82" s="182">
        <v>4</v>
      </c>
    </row>
    <row r="83" spans="1:13" customFormat="1" ht="15.75" thickBot="1" x14ac:dyDescent="0.3">
      <c r="A83" s="52" t="s">
        <v>4</v>
      </c>
      <c r="B83" s="189">
        <v>49</v>
      </c>
      <c r="C83" s="189">
        <v>9</v>
      </c>
      <c r="D83" s="189">
        <v>104</v>
      </c>
      <c r="E83" s="189">
        <v>38</v>
      </c>
      <c r="F83" s="189">
        <v>269</v>
      </c>
      <c r="G83" s="189">
        <v>119</v>
      </c>
      <c r="H83" s="189">
        <v>92</v>
      </c>
      <c r="I83" s="189">
        <v>46</v>
      </c>
      <c r="J83" s="189">
        <v>134</v>
      </c>
      <c r="K83" s="189">
        <v>66</v>
      </c>
      <c r="L83" s="189">
        <v>648</v>
      </c>
      <c r="M83" s="182">
        <v>278</v>
      </c>
    </row>
    <row r="84" spans="1:13" customFormat="1" ht="15" customHeight="1" thickBot="1" x14ac:dyDescent="0.3">
      <c r="A84" s="93" t="s">
        <v>559</v>
      </c>
      <c r="B84" s="190">
        <v>49</v>
      </c>
      <c r="C84" s="190">
        <v>9</v>
      </c>
      <c r="D84" s="190">
        <v>104</v>
      </c>
      <c r="E84" s="190">
        <v>38</v>
      </c>
      <c r="F84" s="190">
        <v>269</v>
      </c>
      <c r="G84" s="190">
        <v>119</v>
      </c>
      <c r="H84" s="190">
        <v>92</v>
      </c>
      <c r="I84" s="190">
        <v>46</v>
      </c>
      <c r="J84" s="190">
        <v>134</v>
      </c>
      <c r="K84" s="190">
        <v>66</v>
      </c>
      <c r="L84" s="190">
        <v>648</v>
      </c>
      <c r="M84" s="191">
        <v>278</v>
      </c>
    </row>
  </sheetData>
  <mergeCells count="84">
    <mergeCell ref="B75:M75"/>
    <mergeCell ref="B76:C76"/>
    <mergeCell ref="D76:E76"/>
    <mergeCell ref="F76:G76"/>
    <mergeCell ref="H76:I76"/>
    <mergeCell ref="J76:J77"/>
    <mergeCell ref="K76:K77"/>
    <mergeCell ref="L76:L77"/>
    <mergeCell ref="M76:M77"/>
    <mergeCell ref="B66:M66"/>
    <mergeCell ref="B67:C67"/>
    <mergeCell ref="D67:E67"/>
    <mergeCell ref="F67:G67"/>
    <mergeCell ref="H67:I67"/>
    <mergeCell ref="J67:J68"/>
    <mergeCell ref="K67:K68"/>
    <mergeCell ref="L67:L68"/>
    <mergeCell ref="M67:M68"/>
    <mergeCell ref="M49:M50"/>
    <mergeCell ref="B57:L57"/>
    <mergeCell ref="B58:C58"/>
    <mergeCell ref="D58:E58"/>
    <mergeCell ref="F58:G58"/>
    <mergeCell ref="H58:I58"/>
    <mergeCell ref="J58:J59"/>
    <mergeCell ref="K58:K59"/>
    <mergeCell ref="L58:L59"/>
    <mergeCell ref="M58:M59"/>
    <mergeCell ref="B48:L48"/>
    <mergeCell ref="B49:C49"/>
    <mergeCell ref="D49:E49"/>
    <mergeCell ref="F49:G49"/>
    <mergeCell ref="H49:I49"/>
    <mergeCell ref="J49:J50"/>
    <mergeCell ref="K49:K50"/>
    <mergeCell ref="L49:L50"/>
    <mergeCell ref="H40:I40"/>
    <mergeCell ref="J40:J41"/>
    <mergeCell ref="K40:K41"/>
    <mergeCell ref="L40:L41"/>
    <mergeCell ref="M40:M41"/>
    <mergeCell ref="K31:K32"/>
    <mergeCell ref="L31:L32"/>
    <mergeCell ref="M31:M32"/>
    <mergeCell ref="B30:L30"/>
    <mergeCell ref="B39:L39"/>
    <mergeCell ref="B31:C31"/>
    <mergeCell ref="D31:E31"/>
    <mergeCell ref="F31:G31"/>
    <mergeCell ref="H31:I31"/>
    <mergeCell ref="J31:J32"/>
    <mergeCell ref="B40:C40"/>
    <mergeCell ref="D40:E40"/>
    <mergeCell ref="F40:G40"/>
    <mergeCell ref="B4:C4"/>
    <mergeCell ref="D4:E4"/>
    <mergeCell ref="F4:G4"/>
    <mergeCell ref="B22:C22"/>
    <mergeCell ref="J4:J5"/>
    <mergeCell ref="J13:J14"/>
    <mergeCell ref="D13:E13"/>
    <mergeCell ref="L22:L23"/>
    <mergeCell ref="D22:E22"/>
    <mergeCell ref="F22:G22"/>
    <mergeCell ref="H22:I22"/>
    <mergeCell ref="J22:J23"/>
    <mergeCell ref="K22:K23"/>
    <mergeCell ref="B21:L21"/>
    <mergeCell ref="A1:M1"/>
    <mergeCell ref="M22:M23"/>
    <mergeCell ref="B2:I2"/>
    <mergeCell ref="J2:K2"/>
    <mergeCell ref="K13:K14"/>
    <mergeCell ref="B13:C13"/>
    <mergeCell ref="L4:L5"/>
    <mergeCell ref="L13:L14"/>
    <mergeCell ref="F13:G13"/>
    <mergeCell ref="H13:I13"/>
    <mergeCell ref="B3:L3"/>
    <mergeCell ref="B12:L12"/>
    <mergeCell ref="M4:M5"/>
    <mergeCell ref="M13:M14"/>
    <mergeCell ref="K4:K5"/>
    <mergeCell ref="H4:I4"/>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BQ33"/>
  <sheetViews>
    <sheetView workbookViewId="0">
      <selection activeCell="A30" sqref="A30"/>
    </sheetView>
  </sheetViews>
  <sheetFormatPr defaultColWidth="9.140625" defaultRowHeight="15" x14ac:dyDescent="0.25"/>
  <cols>
    <col min="1" max="1" width="35.5703125" style="2" customWidth="1"/>
    <col min="2" max="2" width="7.5703125" style="1" customWidth="1"/>
    <col min="3" max="3" width="10" style="1" customWidth="1"/>
    <col min="4" max="4" width="10.5703125" style="1" customWidth="1"/>
    <col min="5" max="5" width="16.42578125" style="1" customWidth="1"/>
    <col min="6" max="6" width="9.7109375" style="1" customWidth="1"/>
    <col min="7" max="7" width="13.28515625" style="1" customWidth="1"/>
    <col min="8" max="8" width="25.85546875" style="1" customWidth="1"/>
    <col min="9" max="9" width="21.42578125" style="1" customWidth="1"/>
    <col min="10" max="10" width="11.85546875" style="1" customWidth="1"/>
    <col min="11" max="14" width="9.140625" style="54"/>
    <col min="15" max="16384" width="9.140625" style="1"/>
  </cols>
  <sheetData>
    <row r="1" spans="1:16293" ht="24" customHeight="1" thickBot="1" x14ac:dyDescent="0.3">
      <c r="A1" s="605" t="s">
        <v>396</v>
      </c>
      <c r="B1" s="606"/>
      <c r="C1" s="606"/>
      <c r="D1" s="606"/>
      <c r="E1" s="606"/>
      <c r="F1" s="606"/>
      <c r="G1" s="606"/>
      <c r="H1" s="606"/>
      <c r="I1" s="607"/>
      <c r="J1" s="60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row>
    <row r="2" spans="1:16293" s="5" customFormat="1" ht="21.75" customHeight="1" x14ac:dyDescent="0.25">
      <c r="A2" s="655" t="s">
        <v>505</v>
      </c>
      <c r="B2" s="657" t="s">
        <v>397</v>
      </c>
      <c r="C2" s="657" t="s">
        <v>398</v>
      </c>
      <c r="D2" s="659" t="s">
        <v>399</v>
      </c>
      <c r="E2" s="659" t="s">
        <v>400</v>
      </c>
      <c r="F2" s="659" t="s">
        <v>569</v>
      </c>
      <c r="G2" s="659" t="s">
        <v>401</v>
      </c>
      <c r="H2" s="661" t="s">
        <v>402</v>
      </c>
      <c r="I2" s="661" t="s">
        <v>570</v>
      </c>
      <c r="J2" s="653" t="s">
        <v>571</v>
      </c>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row>
    <row r="3" spans="1:16293" s="5" customFormat="1" ht="26.25" customHeight="1" thickBot="1" x14ac:dyDescent="0.3">
      <c r="A3" s="656"/>
      <c r="B3" s="658"/>
      <c r="C3" s="658"/>
      <c r="D3" s="660"/>
      <c r="E3" s="660"/>
      <c r="F3" s="660"/>
      <c r="G3" s="660"/>
      <c r="H3" s="662"/>
      <c r="I3" s="662"/>
      <c r="J3" s="654"/>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row>
    <row r="4" spans="1:16293" ht="26.25" customHeight="1" x14ac:dyDescent="0.25">
      <c r="A4" s="248" t="s">
        <v>505</v>
      </c>
      <c r="B4" s="336">
        <v>1</v>
      </c>
      <c r="C4" s="336">
        <v>5</v>
      </c>
      <c r="D4" s="336">
        <v>36</v>
      </c>
      <c r="E4" s="336">
        <v>33</v>
      </c>
      <c r="F4" s="336">
        <v>1</v>
      </c>
      <c r="G4" s="336">
        <v>9</v>
      </c>
      <c r="H4" s="399"/>
      <c r="I4" s="400"/>
      <c r="J4" s="249">
        <v>85</v>
      </c>
      <c r="K4" s="1"/>
      <c r="L4" s="1"/>
      <c r="M4" s="1"/>
      <c r="N4" s="1"/>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row>
    <row r="5" spans="1:16293" ht="15" customHeight="1" thickBot="1" x14ac:dyDescent="0.3">
      <c r="A5" s="255" t="s">
        <v>96</v>
      </c>
      <c r="B5" s="175"/>
      <c r="C5" s="175">
        <v>2</v>
      </c>
      <c r="D5" s="175">
        <v>7</v>
      </c>
      <c r="E5" s="175">
        <v>11</v>
      </c>
      <c r="F5" s="175"/>
      <c r="G5" s="175">
        <v>4</v>
      </c>
      <c r="H5" s="338"/>
      <c r="I5" s="401"/>
      <c r="J5" s="176">
        <v>24</v>
      </c>
      <c r="K5" s="1"/>
      <c r="L5" s="1"/>
      <c r="M5" s="1"/>
      <c r="N5" s="1"/>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row>
    <row r="6" spans="1:16293" ht="15" customHeight="1" x14ac:dyDescent="0.25">
      <c r="A6" s="273" t="s">
        <v>508</v>
      </c>
      <c r="B6" s="172">
        <v>1</v>
      </c>
      <c r="C6" s="172">
        <v>4</v>
      </c>
      <c r="D6" s="172">
        <v>12</v>
      </c>
      <c r="E6" s="172">
        <v>33</v>
      </c>
      <c r="F6" s="172">
        <v>1</v>
      </c>
      <c r="G6" s="402"/>
      <c r="H6" s="403"/>
      <c r="I6" s="403">
        <v>9</v>
      </c>
      <c r="J6" s="274">
        <v>60</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row>
    <row r="7" spans="1:16293" ht="15" customHeight="1" thickBot="1" x14ac:dyDescent="0.3">
      <c r="A7" s="337" t="s">
        <v>96</v>
      </c>
      <c r="B7" s="404"/>
      <c r="C7" s="404">
        <v>2</v>
      </c>
      <c r="D7" s="404">
        <v>5</v>
      </c>
      <c r="E7" s="404">
        <v>7</v>
      </c>
      <c r="F7" s="404">
        <v>1</v>
      </c>
      <c r="G7" s="405"/>
      <c r="H7" s="179"/>
      <c r="I7" s="406">
        <v>2</v>
      </c>
      <c r="J7" s="171">
        <v>17</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row>
    <row r="8" spans="1:16293" customFormat="1" ht="15" customHeight="1" x14ac:dyDescent="0.25">
      <c r="A8" s="89" t="s">
        <v>552</v>
      </c>
      <c r="B8" s="172">
        <v>1</v>
      </c>
      <c r="C8" s="172">
        <v>5</v>
      </c>
      <c r="D8" s="172">
        <v>11</v>
      </c>
      <c r="E8" s="172">
        <v>34</v>
      </c>
      <c r="F8" s="172">
        <v>1</v>
      </c>
      <c r="G8" s="407"/>
      <c r="H8" s="403"/>
      <c r="I8" s="403">
        <v>9</v>
      </c>
      <c r="J8" s="249">
        <v>61</v>
      </c>
    </row>
    <row r="9" spans="1:16293" customFormat="1" ht="15" customHeight="1" thickBot="1" x14ac:dyDescent="0.3">
      <c r="A9" s="255" t="s">
        <v>96</v>
      </c>
      <c r="B9" s="404"/>
      <c r="C9" s="404"/>
      <c r="D9" s="404">
        <v>5</v>
      </c>
      <c r="E9" s="404">
        <v>7</v>
      </c>
      <c r="F9" s="404">
        <v>1</v>
      </c>
      <c r="G9" s="408"/>
      <c r="H9" s="179"/>
      <c r="I9" s="406">
        <v>3</v>
      </c>
      <c r="J9" s="122">
        <v>16</v>
      </c>
    </row>
    <row r="10" spans="1:16293" customFormat="1" ht="15" customHeight="1" x14ac:dyDescent="0.25">
      <c r="A10" s="89" t="s">
        <v>553</v>
      </c>
      <c r="B10" s="172">
        <v>1</v>
      </c>
      <c r="C10" s="172">
        <v>5</v>
      </c>
      <c r="D10" s="172">
        <v>12</v>
      </c>
      <c r="E10" s="172">
        <v>28</v>
      </c>
      <c r="F10" s="172">
        <v>1</v>
      </c>
      <c r="G10" s="407"/>
      <c r="H10" s="403"/>
      <c r="I10" s="403">
        <v>14</v>
      </c>
      <c r="J10" s="249">
        <v>61</v>
      </c>
    </row>
    <row r="11" spans="1:16293" customFormat="1" ht="15" customHeight="1" thickBot="1" x14ac:dyDescent="0.3">
      <c r="A11" s="255" t="s">
        <v>96</v>
      </c>
      <c r="B11" s="178">
        <v>1</v>
      </c>
      <c r="C11" s="178">
        <v>3</v>
      </c>
      <c r="D11" s="178">
        <v>3</v>
      </c>
      <c r="E11" s="178">
        <v>11</v>
      </c>
      <c r="F11" s="178">
        <v>1</v>
      </c>
      <c r="G11" s="408"/>
      <c r="H11" s="179"/>
      <c r="I11" s="179">
        <v>5</v>
      </c>
      <c r="J11" s="122">
        <v>24</v>
      </c>
    </row>
    <row r="12" spans="1:16293" customFormat="1" ht="15" customHeight="1" x14ac:dyDescent="0.25">
      <c r="A12" s="89" t="s">
        <v>554</v>
      </c>
      <c r="B12" s="172">
        <v>1</v>
      </c>
      <c r="C12" s="172">
        <v>4</v>
      </c>
      <c r="D12" s="172">
        <v>10</v>
      </c>
      <c r="E12" s="172">
        <v>30</v>
      </c>
      <c r="F12" s="172">
        <v>1</v>
      </c>
      <c r="G12" s="407"/>
      <c r="H12" s="403"/>
      <c r="I12" s="249">
        <v>9</v>
      </c>
      <c r="J12" s="249">
        <v>55</v>
      </c>
    </row>
    <row r="13" spans="1:16293" customFormat="1" ht="15" customHeight="1" thickBot="1" x14ac:dyDescent="0.3">
      <c r="A13" s="255" t="s">
        <v>96</v>
      </c>
      <c r="B13" s="178"/>
      <c r="C13" s="178"/>
      <c r="D13" s="178"/>
      <c r="E13" s="178">
        <v>1</v>
      </c>
      <c r="F13" s="178">
        <v>1</v>
      </c>
      <c r="G13" s="408"/>
      <c r="H13" s="409"/>
      <c r="I13" s="410"/>
      <c r="J13" s="122">
        <v>2</v>
      </c>
    </row>
    <row r="14" spans="1:16293" customFormat="1" ht="15" customHeight="1" thickBot="1" x14ac:dyDescent="0.3">
      <c r="A14" s="89" t="s">
        <v>555</v>
      </c>
      <c r="B14" s="172">
        <v>1</v>
      </c>
      <c r="C14" s="172">
        <v>4</v>
      </c>
      <c r="D14" s="172">
        <v>11</v>
      </c>
      <c r="E14" s="172">
        <v>29</v>
      </c>
      <c r="F14" s="172">
        <v>1</v>
      </c>
      <c r="G14" s="407"/>
      <c r="H14" s="403"/>
      <c r="I14" s="411">
        <v>6</v>
      </c>
      <c r="J14" s="249">
        <v>52</v>
      </c>
    </row>
    <row r="15" spans="1:16293" customFormat="1" ht="15" customHeight="1" thickBot="1" x14ac:dyDescent="0.3">
      <c r="A15" s="255" t="s">
        <v>96</v>
      </c>
      <c r="B15" s="178"/>
      <c r="C15" s="178">
        <v>3</v>
      </c>
      <c r="D15" s="178">
        <v>8</v>
      </c>
      <c r="E15" s="178">
        <v>18</v>
      </c>
      <c r="F15" s="178"/>
      <c r="G15" s="408"/>
      <c r="H15" s="179"/>
      <c r="I15" s="412">
        <v>3</v>
      </c>
      <c r="J15" s="122">
        <v>32</v>
      </c>
    </row>
    <row r="16" spans="1:16293" customFormat="1" ht="15" customHeight="1" x14ac:dyDescent="0.25">
      <c r="A16" s="248" t="s">
        <v>556</v>
      </c>
      <c r="B16" s="172">
        <v>1</v>
      </c>
      <c r="C16" s="172">
        <v>3</v>
      </c>
      <c r="D16" s="172">
        <v>11</v>
      </c>
      <c r="E16" s="172">
        <v>31</v>
      </c>
      <c r="F16" s="172">
        <v>1</v>
      </c>
      <c r="G16" s="407"/>
      <c r="H16" s="403"/>
      <c r="I16" s="249">
        <v>4</v>
      </c>
      <c r="J16" s="249">
        <v>51</v>
      </c>
    </row>
    <row r="17" spans="1:16293" customFormat="1" ht="15" customHeight="1" thickBot="1" x14ac:dyDescent="0.3">
      <c r="A17" s="255" t="s">
        <v>96</v>
      </c>
      <c r="B17" s="178">
        <v>1</v>
      </c>
      <c r="C17" s="178"/>
      <c r="D17" s="178">
        <v>3</v>
      </c>
      <c r="E17" s="178">
        <v>1</v>
      </c>
      <c r="F17" s="178">
        <v>1</v>
      </c>
      <c r="G17" s="408"/>
      <c r="H17" s="179"/>
      <c r="I17" s="122">
        <v>1</v>
      </c>
      <c r="J17" s="122">
        <v>7</v>
      </c>
    </row>
    <row r="18" spans="1:16293" ht="15" customHeight="1" thickBot="1" x14ac:dyDescent="0.3">
      <c r="A18" s="413" t="s">
        <v>506</v>
      </c>
      <c r="B18" s="403"/>
      <c r="C18" s="403"/>
      <c r="D18" s="403"/>
      <c r="E18" s="403"/>
      <c r="F18" s="403"/>
      <c r="G18" s="414"/>
      <c r="H18" s="403">
        <v>1</v>
      </c>
      <c r="I18" s="415">
        <v>3</v>
      </c>
      <c r="J18" s="416">
        <v>4</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c r="AML18"/>
      <c r="AMM18"/>
      <c r="AMN18"/>
      <c r="AMO18"/>
      <c r="AMP18"/>
      <c r="AMQ18"/>
      <c r="AMR18"/>
      <c r="AMS18"/>
      <c r="AMT18"/>
      <c r="AMU18"/>
      <c r="AMV18"/>
      <c r="AMW18"/>
      <c r="AMX18"/>
      <c r="AMY18"/>
      <c r="AMZ18"/>
      <c r="ANA18"/>
      <c r="ANB18"/>
      <c r="ANC18"/>
      <c r="AND18"/>
      <c r="ANE18"/>
      <c r="ANF18"/>
      <c r="ANG18"/>
      <c r="ANH18"/>
      <c r="ANI18"/>
      <c r="ANJ18"/>
      <c r="ANK18"/>
      <c r="ANL18"/>
      <c r="ANM18"/>
      <c r="ANN18"/>
      <c r="ANO18"/>
      <c r="ANP18"/>
      <c r="ANQ18"/>
      <c r="ANR18"/>
      <c r="ANS18"/>
      <c r="ANT18"/>
      <c r="ANU18"/>
      <c r="ANV18"/>
      <c r="ANW18"/>
      <c r="ANX18"/>
      <c r="ANY18"/>
      <c r="ANZ18"/>
      <c r="AOA18"/>
      <c r="AOB18"/>
      <c r="AOC18"/>
      <c r="AOD18"/>
      <c r="AOE18"/>
      <c r="AOF18"/>
      <c r="AOG18"/>
      <c r="AOH18"/>
      <c r="AOI18"/>
      <c r="AOJ18"/>
      <c r="AOK18"/>
      <c r="AOL18"/>
      <c r="AOM18"/>
      <c r="AON18"/>
      <c r="AOO18"/>
      <c r="AOP18"/>
      <c r="AOQ18"/>
      <c r="AOR18"/>
      <c r="AOS18"/>
      <c r="AOT18"/>
      <c r="AOU18"/>
      <c r="AOV18"/>
      <c r="AOW18"/>
      <c r="AOX18"/>
      <c r="AOY18"/>
      <c r="AOZ18"/>
      <c r="APA18"/>
      <c r="APB18"/>
      <c r="APC18"/>
      <c r="APD18"/>
      <c r="APE18"/>
      <c r="APF18"/>
      <c r="APG18"/>
      <c r="APH18"/>
      <c r="API18"/>
      <c r="APJ18"/>
      <c r="APK18"/>
      <c r="APL18"/>
      <c r="APM18"/>
      <c r="APN18"/>
      <c r="APO18"/>
      <c r="APP18"/>
      <c r="APQ18"/>
      <c r="APR18"/>
      <c r="APS18"/>
      <c r="APT18"/>
      <c r="APU18"/>
      <c r="APV18"/>
      <c r="APW18"/>
      <c r="APX18"/>
      <c r="APY18"/>
      <c r="APZ18"/>
      <c r="AQA18"/>
      <c r="AQB18"/>
      <c r="AQC18"/>
      <c r="AQD18"/>
      <c r="AQE18"/>
      <c r="AQF18"/>
      <c r="AQG18"/>
      <c r="AQH18"/>
      <c r="AQI18"/>
      <c r="AQJ18"/>
      <c r="AQK18"/>
      <c r="AQL18"/>
      <c r="AQM18"/>
      <c r="AQN18"/>
      <c r="AQO18"/>
      <c r="AQP18"/>
      <c r="AQQ18"/>
      <c r="AQR18"/>
      <c r="AQS18"/>
      <c r="AQT18"/>
      <c r="AQU18"/>
      <c r="AQV18"/>
      <c r="AQW18"/>
      <c r="AQX18"/>
      <c r="AQY18"/>
      <c r="AQZ18"/>
      <c r="ARA18"/>
      <c r="ARB18"/>
      <c r="ARC18"/>
      <c r="ARD18"/>
      <c r="ARE18"/>
      <c r="ARF18"/>
      <c r="ARG18"/>
      <c r="ARH18"/>
      <c r="ARI18"/>
      <c r="ARJ18"/>
      <c r="ARK18"/>
      <c r="ARL18"/>
      <c r="ARM18"/>
      <c r="ARN18"/>
      <c r="ARO18"/>
      <c r="ARP18"/>
      <c r="ARQ18"/>
      <c r="ARR18"/>
      <c r="ARS18"/>
      <c r="ART18"/>
      <c r="ARU18"/>
      <c r="ARV18"/>
      <c r="ARW18"/>
      <c r="ARX18"/>
      <c r="ARY18"/>
      <c r="ARZ18"/>
      <c r="ASA18"/>
      <c r="ASB18"/>
      <c r="ASC18"/>
      <c r="ASD18"/>
      <c r="ASE18"/>
      <c r="ASF18"/>
      <c r="ASG18"/>
      <c r="ASH18"/>
      <c r="ASI18"/>
      <c r="ASJ18"/>
      <c r="ASK18"/>
      <c r="ASL18"/>
      <c r="ASM18"/>
      <c r="ASN18"/>
      <c r="ASO18"/>
      <c r="ASP18"/>
      <c r="ASQ18"/>
      <c r="ASR18"/>
      <c r="ASS18"/>
      <c r="AST18"/>
      <c r="ASU18"/>
      <c r="ASV18"/>
      <c r="ASW18"/>
      <c r="ASX18"/>
      <c r="ASY18"/>
      <c r="ASZ18"/>
      <c r="ATA18"/>
      <c r="ATB18"/>
      <c r="ATC18"/>
      <c r="ATD18"/>
      <c r="ATE18"/>
      <c r="ATF18"/>
      <c r="ATG18"/>
      <c r="ATH18"/>
      <c r="ATI18"/>
      <c r="ATJ18"/>
      <c r="ATK18"/>
      <c r="ATL18"/>
      <c r="ATM18"/>
      <c r="ATN18"/>
      <c r="ATO18"/>
      <c r="ATP18"/>
      <c r="ATQ18"/>
      <c r="ATR18"/>
      <c r="ATS18"/>
      <c r="ATT18"/>
      <c r="ATU18"/>
      <c r="ATV18"/>
      <c r="ATW18"/>
      <c r="ATX18"/>
      <c r="ATY18"/>
      <c r="ATZ18"/>
      <c r="AUA18"/>
      <c r="AUB18"/>
      <c r="AUC18"/>
      <c r="AUD18"/>
      <c r="AUE18"/>
      <c r="AUF18"/>
      <c r="AUG18"/>
      <c r="AUH18"/>
      <c r="AUI18"/>
      <c r="AUJ18"/>
      <c r="AUK18"/>
      <c r="AUL18"/>
      <c r="AUM18"/>
      <c r="AUN18"/>
      <c r="AUO18"/>
      <c r="AUP18"/>
      <c r="AUQ18"/>
      <c r="AUR18"/>
      <c r="AUS18"/>
      <c r="AUT18"/>
      <c r="AUU18"/>
      <c r="AUV18"/>
      <c r="AUW18"/>
      <c r="AUX18"/>
      <c r="AUY18"/>
      <c r="AUZ18"/>
      <c r="AVA18"/>
      <c r="AVB18"/>
      <c r="AVC18"/>
      <c r="AVD18"/>
      <c r="AVE18"/>
      <c r="AVF18"/>
      <c r="AVG18"/>
      <c r="AVH18"/>
      <c r="AVI18"/>
      <c r="AVJ18"/>
      <c r="AVK18"/>
      <c r="AVL18"/>
      <c r="AVM18"/>
      <c r="AVN18"/>
      <c r="AVO18"/>
      <c r="AVP18"/>
      <c r="AVQ18"/>
      <c r="AVR18"/>
      <c r="AVS18"/>
      <c r="AVT18"/>
      <c r="AVU18"/>
      <c r="AVV18"/>
      <c r="AVW18"/>
      <c r="AVX18"/>
      <c r="AVY18"/>
      <c r="AVZ18"/>
      <c r="AWA18"/>
      <c r="AWB18"/>
      <c r="AWC18"/>
      <c r="AWD18"/>
      <c r="AWE18"/>
      <c r="AWF18"/>
      <c r="AWG18"/>
      <c r="AWH18"/>
      <c r="AWI18"/>
      <c r="AWJ18"/>
      <c r="AWK18"/>
      <c r="AWL18"/>
      <c r="AWM18"/>
      <c r="AWN18"/>
      <c r="AWO18"/>
      <c r="AWP18"/>
      <c r="AWQ18"/>
      <c r="AWR18"/>
      <c r="AWS18"/>
      <c r="AWT18"/>
      <c r="AWU18"/>
      <c r="AWV18"/>
      <c r="AWW18"/>
      <c r="AWX18"/>
      <c r="AWY18"/>
      <c r="AWZ18"/>
      <c r="AXA18"/>
      <c r="AXB18"/>
      <c r="AXC18"/>
      <c r="AXD18"/>
      <c r="AXE18"/>
      <c r="AXF18"/>
      <c r="AXG18"/>
      <c r="AXH18"/>
      <c r="AXI18"/>
      <c r="AXJ18"/>
      <c r="AXK18"/>
      <c r="AXL18"/>
      <c r="AXM18"/>
      <c r="AXN18"/>
      <c r="AXO18"/>
      <c r="AXP18"/>
      <c r="AXQ18"/>
      <c r="AXR18"/>
      <c r="AXS18"/>
      <c r="AXT18"/>
      <c r="AXU18"/>
      <c r="AXV18"/>
      <c r="AXW18"/>
      <c r="AXX18"/>
      <c r="AXY18"/>
      <c r="AXZ18"/>
      <c r="AYA18"/>
      <c r="AYB18"/>
      <c r="AYC18"/>
      <c r="AYD18"/>
      <c r="AYE18"/>
      <c r="AYF18"/>
      <c r="AYG18"/>
      <c r="AYH18"/>
      <c r="AYI18"/>
      <c r="AYJ18"/>
      <c r="AYK18"/>
      <c r="AYL18"/>
      <c r="AYM18"/>
      <c r="AYN18"/>
      <c r="AYO18"/>
      <c r="AYP18"/>
      <c r="AYQ18"/>
      <c r="AYR18"/>
      <c r="AYS18"/>
      <c r="AYT18"/>
      <c r="AYU18"/>
      <c r="AYV18"/>
      <c r="AYW18"/>
      <c r="AYX18"/>
      <c r="AYY18"/>
      <c r="AYZ18"/>
      <c r="AZA18"/>
      <c r="AZB18"/>
      <c r="AZC18"/>
      <c r="AZD18"/>
      <c r="AZE18"/>
      <c r="AZF18"/>
      <c r="AZG18"/>
      <c r="AZH18"/>
      <c r="AZI18"/>
      <c r="AZJ18"/>
      <c r="AZK18"/>
      <c r="AZL18"/>
      <c r="AZM18"/>
      <c r="AZN18"/>
      <c r="AZO18"/>
      <c r="AZP18"/>
      <c r="AZQ18"/>
      <c r="AZR18"/>
      <c r="AZS18"/>
      <c r="AZT18"/>
      <c r="AZU18"/>
      <c r="AZV18"/>
      <c r="AZW18"/>
      <c r="AZX18"/>
      <c r="AZY18"/>
      <c r="AZZ18"/>
      <c r="BAA18"/>
      <c r="BAB18"/>
      <c r="BAC18"/>
      <c r="BAD18"/>
      <c r="BAE18"/>
      <c r="BAF18"/>
      <c r="BAG18"/>
      <c r="BAH18"/>
      <c r="BAI18"/>
      <c r="BAJ18"/>
      <c r="BAK18"/>
      <c r="BAL18"/>
      <c r="BAM18"/>
      <c r="BAN18"/>
      <c r="BAO18"/>
      <c r="BAP18"/>
      <c r="BAQ18"/>
      <c r="BAR18"/>
      <c r="BAS18"/>
      <c r="BAT18"/>
      <c r="BAU18"/>
      <c r="BAV18"/>
      <c r="BAW18"/>
      <c r="BAX18"/>
      <c r="BAY18"/>
      <c r="BAZ18"/>
      <c r="BBA18"/>
      <c r="BBB18"/>
      <c r="BBC18"/>
      <c r="BBD18"/>
      <c r="BBE18"/>
      <c r="BBF18"/>
      <c r="BBG18"/>
      <c r="BBH18"/>
      <c r="BBI18"/>
      <c r="BBJ18"/>
      <c r="BBK18"/>
      <c r="BBL18"/>
      <c r="BBM18"/>
      <c r="BBN18"/>
      <c r="BBO18"/>
      <c r="BBP18"/>
      <c r="BBQ18"/>
      <c r="BBR18"/>
      <c r="BBS18"/>
      <c r="BBT18"/>
      <c r="BBU18"/>
      <c r="BBV18"/>
      <c r="BBW18"/>
      <c r="BBX18"/>
      <c r="BBY18"/>
      <c r="BBZ18"/>
      <c r="BCA18"/>
      <c r="BCB18"/>
      <c r="BCC18"/>
      <c r="BCD18"/>
      <c r="BCE18"/>
      <c r="BCF18"/>
      <c r="BCG18"/>
      <c r="BCH18"/>
      <c r="BCI18"/>
      <c r="BCJ18"/>
      <c r="BCK18"/>
      <c r="BCL18"/>
      <c r="BCM18"/>
      <c r="BCN18"/>
      <c r="BCO18"/>
      <c r="BCP18"/>
      <c r="BCQ18"/>
      <c r="BCR18"/>
      <c r="BCS18"/>
      <c r="BCT18"/>
      <c r="BCU18"/>
      <c r="BCV18"/>
      <c r="BCW18"/>
      <c r="BCX18"/>
      <c r="BCY18"/>
      <c r="BCZ18"/>
      <c r="BDA18"/>
      <c r="BDB18"/>
      <c r="BDC18"/>
      <c r="BDD18"/>
      <c r="BDE18"/>
      <c r="BDF18"/>
      <c r="BDG18"/>
      <c r="BDH18"/>
      <c r="BDI18"/>
      <c r="BDJ18"/>
      <c r="BDK18"/>
      <c r="BDL18"/>
      <c r="BDM18"/>
      <c r="BDN18"/>
      <c r="BDO18"/>
      <c r="BDP18"/>
      <c r="BDQ18"/>
      <c r="BDR18"/>
      <c r="BDS18"/>
      <c r="BDT18"/>
      <c r="BDU18"/>
      <c r="BDV18"/>
      <c r="BDW18"/>
      <c r="BDX18"/>
      <c r="BDY18"/>
      <c r="BDZ18"/>
      <c r="BEA18"/>
      <c r="BEB18"/>
      <c r="BEC18"/>
      <c r="BED18"/>
      <c r="BEE18"/>
      <c r="BEF18"/>
      <c r="BEG18"/>
      <c r="BEH18"/>
      <c r="BEI18"/>
      <c r="BEJ18"/>
      <c r="BEK18"/>
      <c r="BEL18"/>
      <c r="BEM18"/>
      <c r="BEN18"/>
      <c r="BEO18"/>
      <c r="BEP18"/>
      <c r="BEQ18"/>
      <c r="BER18"/>
      <c r="BES18"/>
      <c r="BET18"/>
      <c r="BEU18"/>
      <c r="BEV18"/>
      <c r="BEW18"/>
      <c r="BEX18"/>
      <c r="BEY18"/>
      <c r="BEZ18"/>
      <c r="BFA18"/>
      <c r="BFB18"/>
      <c r="BFC18"/>
      <c r="BFD18"/>
      <c r="BFE18"/>
      <c r="BFF18"/>
      <c r="BFG18"/>
      <c r="BFH18"/>
      <c r="BFI18"/>
      <c r="BFJ18"/>
      <c r="BFK18"/>
      <c r="BFL18"/>
      <c r="BFM18"/>
      <c r="BFN18"/>
      <c r="BFO18"/>
      <c r="BFP18"/>
      <c r="BFQ18"/>
      <c r="BFR18"/>
      <c r="BFS18"/>
      <c r="BFT18"/>
      <c r="BFU18"/>
      <c r="BFV18"/>
      <c r="BFW18"/>
      <c r="BFX18"/>
      <c r="BFY18"/>
      <c r="BFZ18"/>
      <c r="BGA18"/>
      <c r="BGB18"/>
      <c r="BGC18"/>
      <c r="BGD18"/>
      <c r="BGE18"/>
      <c r="BGF18"/>
      <c r="BGG18"/>
      <c r="BGH18"/>
      <c r="BGI18"/>
      <c r="BGJ18"/>
      <c r="BGK18"/>
      <c r="BGL18"/>
      <c r="BGM18"/>
      <c r="BGN18"/>
      <c r="BGO18"/>
      <c r="BGP18"/>
      <c r="BGQ18"/>
      <c r="BGR18"/>
      <c r="BGS18"/>
      <c r="BGT18"/>
      <c r="BGU18"/>
      <c r="BGV18"/>
      <c r="BGW18"/>
      <c r="BGX18"/>
      <c r="BGY18"/>
      <c r="BGZ18"/>
      <c r="BHA18"/>
      <c r="BHB18"/>
      <c r="BHC18"/>
      <c r="BHD18"/>
      <c r="BHE18"/>
      <c r="BHF18"/>
      <c r="BHG18"/>
      <c r="BHH18"/>
      <c r="BHI18"/>
      <c r="BHJ18"/>
      <c r="BHK18"/>
      <c r="BHL18"/>
      <c r="BHM18"/>
      <c r="BHN18"/>
      <c r="BHO18"/>
      <c r="BHP18"/>
      <c r="BHQ18"/>
      <c r="BHR18"/>
      <c r="BHS18"/>
      <c r="BHT18"/>
      <c r="BHU18"/>
      <c r="BHV18"/>
      <c r="BHW18"/>
      <c r="BHX18"/>
      <c r="BHY18"/>
      <c r="BHZ18"/>
      <c r="BIA18"/>
      <c r="BIB18"/>
      <c r="BIC18"/>
      <c r="BID18"/>
      <c r="BIE18"/>
      <c r="BIF18"/>
      <c r="BIG18"/>
      <c r="BIH18"/>
      <c r="BII18"/>
      <c r="BIJ18"/>
      <c r="BIK18"/>
      <c r="BIL18"/>
      <c r="BIM18"/>
      <c r="BIN18"/>
      <c r="BIO18"/>
      <c r="BIP18"/>
      <c r="BIQ18"/>
      <c r="BIR18"/>
      <c r="BIS18"/>
      <c r="BIT18"/>
      <c r="BIU18"/>
      <c r="BIV18"/>
      <c r="BIW18"/>
      <c r="BIX18"/>
      <c r="BIY18"/>
      <c r="BIZ18"/>
      <c r="BJA18"/>
      <c r="BJB18"/>
      <c r="BJC18"/>
      <c r="BJD18"/>
      <c r="BJE18"/>
      <c r="BJF18"/>
      <c r="BJG18"/>
      <c r="BJH18"/>
      <c r="BJI18"/>
      <c r="BJJ18"/>
      <c r="BJK18"/>
      <c r="BJL18"/>
      <c r="BJM18"/>
      <c r="BJN18"/>
      <c r="BJO18"/>
      <c r="BJP18"/>
      <c r="BJQ18"/>
      <c r="BJR18"/>
      <c r="BJS18"/>
      <c r="BJT18"/>
      <c r="BJU18"/>
      <c r="BJV18"/>
      <c r="BJW18"/>
      <c r="BJX18"/>
      <c r="BJY18"/>
      <c r="BJZ18"/>
      <c r="BKA18"/>
      <c r="BKB18"/>
      <c r="BKC18"/>
      <c r="BKD18"/>
      <c r="BKE18"/>
      <c r="BKF18"/>
      <c r="BKG18"/>
      <c r="BKH18"/>
      <c r="BKI18"/>
      <c r="BKJ18"/>
      <c r="BKK18"/>
      <c r="BKL18"/>
      <c r="BKM18"/>
      <c r="BKN18"/>
      <c r="BKO18"/>
      <c r="BKP18"/>
      <c r="BKQ18"/>
      <c r="BKR18"/>
      <c r="BKS18"/>
      <c r="BKT18"/>
      <c r="BKU18"/>
      <c r="BKV18"/>
      <c r="BKW18"/>
      <c r="BKX18"/>
      <c r="BKY18"/>
      <c r="BKZ18"/>
      <c r="BLA18"/>
      <c r="BLB18"/>
      <c r="BLC18"/>
      <c r="BLD18"/>
      <c r="BLE18"/>
      <c r="BLF18"/>
      <c r="BLG18"/>
      <c r="BLH18"/>
      <c r="BLI18"/>
      <c r="BLJ18"/>
      <c r="BLK18"/>
      <c r="BLL18"/>
      <c r="BLM18"/>
      <c r="BLN18"/>
      <c r="BLO18"/>
      <c r="BLP18"/>
      <c r="BLQ18"/>
      <c r="BLR18"/>
      <c r="BLS18"/>
      <c r="BLT18"/>
      <c r="BLU18"/>
      <c r="BLV18"/>
      <c r="BLW18"/>
      <c r="BLX18"/>
      <c r="BLY18"/>
      <c r="BLZ18"/>
      <c r="BMA18"/>
      <c r="BMB18"/>
      <c r="BMC18"/>
      <c r="BMD18"/>
      <c r="BME18"/>
      <c r="BMF18"/>
      <c r="BMG18"/>
      <c r="BMH18"/>
      <c r="BMI18"/>
      <c r="BMJ18"/>
      <c r="BMK18"/>
      <c r="BML18"/>
      <c r="BMM18"/>
      <c r="BMN18"/>
      <c r="BMO18"/>
      <c r="BMP18"/>
      <c r="BMQ18"/>
      <c r="BMR18"/>
      <c r="BMS18"/>
      <c r="BMT18"/>
      <c r="BMU18"/>
      <c r="BMV18"/>
      <c r="BMW18"/>
      <c r="BMX18"/>
      <c r="BMY18"/>
      <c r="BMZ18"/>
      <c r="BNA18"/>
      <c r="BNB18"/>
      <c r="BNC18"/>
      <c r="BND18"/>
      <c r="BNE18"/>
      <c r="BNF18"/>
      <c r="BNG18"/>
      <c r="BNH18"/>
      <c r="BNI18"/>
      <c r="BNJ18"/>
      <c r="BNK18"/>
      <c r="BNL18"/>
      <c r="BNM18"/>
      <c r="BNN18"/>
      <c r="BNO18"/>
      <c r="BNP18"/>
      <c r="BNQ18"/>
      <c r="BNR18"/>
      <c r="BNS18"/>
      <c r="BNT18"/>
      <c r="BNU18"/>
      <c r="BNV18"/>
      <c r="BNW18"/>
      <c r="BNX18"/>
      <c r="BNY18"/>
      <c r="BNZ18"/>
      <c r="BOA18"/>
      <c r="BOB18"/>
      <c r="BOC18"/>
      <c r="BOD18"/>
      <c r="BOE18"/>
      <c r="BOF18"/>
      <c r="BOG18"/>
      <c r="BOH18"/>
      <c r="BOI18"/>
      <c r="BOJ18"/>
      <c r="BOK18"/>
      <c r="BOL18"/>
      <c r="BOM18"/>
      <c r="BON18"/>
      <c r="BOO18"/>
      <c r="BOP18"/>
      <c r="BOQ18"/>
      <c r="BOR18"/>
      <c r="BOS18"/>
      <c r="BOT18"/>
      <c r="BOU18"/>
      <c r="BOV18"/>
      <c r="BOW18"/>
      <c r="BOX18"/>
      <c r="BOY18"/>
      <c r="BOZ18"/>
      <c r="BPA18"/>
      <c r="BPB18"/>
      <c r="BPC18"/>
      <c r="BPD18"/>
      <c r="BPE18"/>
      <c r="BPF18"/>
      <c r="BPG18"/>
      <c r="BPH18"/>
      <c r="BPI18"/>
      <c r="BPJ18"/>
      <c r="BPK18"/>
      <c r="BPL18"/>
      <c r="BPM18"/>
      <c r="BPN18"/>
      <c r="BPO18"/>
      <c r="BPP18"/>
      <c r="BPQ18"/>
      <c r="BPR18"/>
      <c r="BPS18"/>
      <c r="BPT18"/>
      <c r="BPU18"/>
      <c r="BPV18"/>
      <c r="BPW18"/>
      <c r="BPX18"/>
      <c r="BPY18"/>
      <c r="BPZ18"/>
      <c r="BQA18"/>
      <c r="BQB18"/>
      <c r="BQC18"/>
      <c r="BQD18"/>
      <c r="BQE18"/>
      <c r="BQF18"/>
      <c r="BQG18"/>
      <c r="BQH18"/>
      <c r="BQI18"/>
      <c r="BQJ18"/>
      <c r="BQK18"/>
      <c r="BQL18"/>
      <c r="BQM18"/>
      <c r="BQN18"/>
      <c r="BQO18"/>
      <c r="BQP18"/>
      <c r="BQQ18"/>
      <c r="BQR18"/>
      <c r="BQS18"/>
      <c r="BQT18"/>
      <c r="BQU18"/>
      <c r="BQV18"/>
      <c r="BQW18"/>
      <c r="BQX18"/>
      <c r="BQY18"/>
      <c r="BQZ18"/>
      <c r="BRA18"/>
      <c r="BRB18"/>
      <c r="BRC18"/>
      <c r="BRD18"/>
      <c r="BRE18"/>
      <c r="BRF18"/>
      <c r="BRG18"/>
      <c r="BRH18"/>
      <c r="BRI18"/>
      <c r="BRJ18"/>
      <c r="BRK18"/>
      <c r="BRL18"/>
      <c r="BRM18"/>
      <c r="BRN18"/>
      <c r="BRO18"/>
      <c r="BRP18"/>
      <c r="BRQ18"/>
      <c r="BRR18"/>
      <c r="BRS18"/>
      <c r="BRT18"/>
      <c r="BRU18"/>
      <c r="BRV18"/>
      <c r="BRW18"/>
      <c r="BRX18"/>
      <c r="BRY18"/>
      <c r="BRZ18"/>
      <c r="BSA18"/>
      <c r="BSB18"/>
      <c r="BSC18"/>
      <c r="BSD18"/>
      <c r="BSE18"/>
      <c r="BSF18"/>
      <c r="BSG18"/>
      <c r="BSH18"/>
      <c r="BSI18"/>
      <c r="BSJ18"/>
      <c r="BSK18"/>
      <c r="BSL18"/>
      <c r="BSM18"/>
      <c r="BSN18"/>
      <c r="BSO18"/>
      <c r="BSP18"/>
      <c r="BSQ18"/>
      <c r="BSR18"/>
      <c r="BSS18"/>
      <c r="BST18"/>
      <c r="BSU18"/>
      <c r="BSV18"/>
      <c r="BSW18"/>
      <c r="BSX18"/>
      <c r="BSY18"/>
      <c r="BSZ18"/>
      <c r="BTA18"/>
      <c r="BTB18"/>
      <c r="BTC18"/>
      <c r="BTD18"/>
      <c r="BTE18"/>
      <c r="BTF18"/>
      <c r="BTG18"/>
      <c r="BTH18"/>
      <c r="BTI18"/>
      <c r="BTJ18"/>
      <c r="BTK18"/>
      <c r="BTL18"/>
      <c r="BTM18"/>
      <c r="BTN18"/>
      <c r="BTO18"/>
      <c r="BTP18"/>
      <c r="BTQ18"/>
      <c r="BTR18"/>
      <c r="BTS18"/>
      <c r="BTT18"/>
      <c r="BTU18"/>
      <c r="BTV18"/>
      <c r="BTW18"/>
      <c r="BTX18"/>
      <c r="BTY18"/>
      <c r="BTZ18"/>
      <c r="BUA18"/>
      <c r="BUB18"/>
      <c r="BUC18"/>
      <c r="BUD18"/>
      <c r="BUE18"/>
      <c r="BUF18"/>
      <c r="BUG18"/>
      <c r="BUH18"/>
      <c r="BUI18"/>
      <c r="BUJ18"/>
      <c r="BUK18"/>
      <c r="BUL18"/>
      <c r="BUM18"/>
      <c r="BUN18"/>
      <c r="BUO18"/>
      <c r="BUP18"/>
      <c r="BUQ18"/>
      <c r="BUR18"/>
      <c r="BUS18"/>
      <c r="BUT18"/>
      <c r="BUU18"/>
      <c r="BUV18"/>
      <c r="BUW18"/>
      <c r="BUX18"/>
      <c r="BUY18"/>
      <c r="BUZ18"/>
      <c r="BVA18"/>
      <c r="BVB18"/>
      <c r="BVC18"/>
      <c r="BVD18"/>
      <c r="BVE18"/>
      <c r="BVF18"/>
      <c r="BVG18"/>
      <c r="BVH18"/>
      <c r="BVI18"/>
      <c r="BVJ18"/>
      <c r="BVK18"/>
      <c r="BVL18"/>
      <c r="BVM18"/>
      <c r="BVN18"/>
      <c r="BVO18"/>
      <c r="BVP18"/>
      <c r="BVQ18"/>
      <c r="BVR18"/>
      <c r="BVS18"/>
      <c r="BVT18"/>
      <c r="BVU18"/>
      <c r="BVV18"/>
      <c r="BVW18"/>
      <c r="BVX18"/>
      <c r="BVY18"/>
      <c r="BVZ18"/>
      <c r="BWA18"/>
      <c r="BWB18"/>
      <c r="BWC18"/>
      <c r="BWD18"/>
      <c r="BWE18"/>
      <c r="BWF18"/>
      <c r="BWG18"/>
      <c r="BWH18"/>
      <c r="BWI18"/>
      <c r="BWJ18"/>
      <c r="BWK18"/>
      <c r="BWL18"/>
      <c r="BWM18"/>
      <c r="BWN18"/>
      <c r="BWO18"/>
      <c r="BWP18"/>
      <c r="BWQ18"/>
      <c r="BWR18"/>
      <c r="BWS18"/>
      <c r="BWT18"/>
      <c r="BWU18"/>
      <c r="BWV18"/>
      <c r="BWW18"/>
      <c r="BWX18"/>
      <c r="BWY18"/>
      <c r="BWZ18"/>
      <c r="BXA18"/>
      <c r="BXB18"/>
      <c r="BXC18"/>
      <c r="BXD18"/>
      <c r="BXE18"/>
      <c r="BXF18"/>
      <c r="BXG18"/>
      <c r="BXH18"/>
      <c r="BXI18"/>
      <c r="BXJ18"/>
      <c r="BXK18"/>
      <c r="BXL18"/>
      <c r="BXM18"/>
      <c r="BXN18"/>
      <c r="BXO18"/>
      <c r="BXP18"/>
      <c r="BXQ18"/>
      <c r="BXR18"/>
      <c r="BXS18"/>
      <c r="BXT18"/>
      <c r="BXU18"/>
      <c r="BXV18"/>
      <c r="BXW18"/>
      <c r="BXX18"/>
      <c r="BXY18"/>
      <c r="BXZ18"/>
      <c r="BYA18"/>
      <c r="BYB18"/>
      <c r="BYC18"/>
      <c r="BYD18"/>
      <c r="BYE18"/>
      <c r="BYF18"/>
      <c r="BYG18"/>
      <c r="BYH18"/>
      <c r="BYI18"/>
      <c r="BYJ18"/>
      <c r="BYK18"/>
      <c r="BYL18"/>
      <c r="BYM18"/>
      <c r="BYN18"/>
      <c r="BYO18"/>
      <c r="BYP18"/>
      <c r="BYQ18"/>
      <c r="BYR18"/>
      <c r="BYS18"/>
      <c r="BYT18"/>
      <c r="BYU18"/>
      <c r="BYV18"/>
      <c r="BYW18"/>
      <c r="BYX18"/>
      <c r="BYY18"/>
      <c r="BYZ18"/>
      <c r="BZA18"/>
      <c r="BZB18"/>
      <c r="BZC18"/>
      <c r="BZD18"/>
      <c r="BZE18"/>
      <c r="BZF18"/>
      <c r="BZG18"/>
      <c r="BZH18"/>
      <c r="BZI18"/>
      <c r="BZJ18"/>
      <c r="BZK18"/>
      <c r="BZL18"/>
      <c r="BZM18"/>
      <c r="BZN18"/>
      <c r="BZO18"/>
      <c r="BZP18"/>
      <c r="BZQ18"/>
      <c r="BZR18"/>
      <c r="BZS18"/>
      <c r="BZT18"/>
      <c r="BZU18"/>
      <c r="BZV18"/>
      <c r="BZW18"/>
      <c r="BZX18"/>
      <c r="BZY18"/>
      <c r="BZZ18"/>
      <c r="CAA18"/>
      <c r="CAB18"/>
      <c r="CAC18"/>
      <c r="CAD18"/>
      <c r="CAE18"/>
      <c r="CAF18"/>
      <c r="CAG18"/>
      <c r="CAH18"/>
      <c r="CAI18"/>
      <c r="CAJ18"/>
      <c r="CAK18"/>
      <c r="CAL18"/>
      <c r="CAM18"/>
      <c r="CAN18"/>
      <c r="CAO18"/>
      <c r="CAP18"/>
      <c r="CAQ18"/>
      <c r="CAR18"/>
      <c r="CAS18"/>
      <c r="CAT18"/>
      <c r="CAU18"/>
      <c r="CAV18"/>
      <c r="CAW18"/>
      <c r="CAX18"/>
      <c r="CAY18"/>
      <c r="CAZ18"/>
      <c r="CBA18"/>
      <c r="CBB18"/>
      <c r="CBC18"/>
      <c r="CBD18"/>
      <c r="CBE18"/>
      <c r="CBF18"/>
      <c r="CBG18"/>
      <c r="CBH18"/>
      <c r="CBI18"/>
      <c r="CBJ18"/>
      <c r="CBK18"/>
      <c r="CBL18"/>
      <c r="CBM18"/>
      <c r="CBN18"/>
      <c r="CBO18"/>
      <c r="CBP18"/>
      <c r="CBQ18"/>
      <c r="CBR18"/>
      <c r="CBS18"/>
      <c r="CBT18"/>
      <c r="CBU18"/>
      <c r="CBV18"/>
      <c r="CBW18"/>
      <c r="CBX18"/>
      <c r="CBY18"/>
      <c r="CBZ18"/>
      <c r="CCA18"/>
      <c r="CCB18"/>
      <c r="CCC18"/>
      <c r="CCD18"/>
      <c r="CCE18"/>
      <c r="CCF18"/>
      <c r="CCG18"/>
      <c r="CCH18"/>
      <c r="CCI18"/>
      <c r="CCJ18"/>
      <c r="CCK18"/>
      <c r="CCL18"/>
      <c r="CCM18"/>
      <c r="CCN18"/>
      <c r="CCO18"/>
      <c r="CCP18"/>
      <c r="CCQ18"/>
      <c r="CCR18"/>
      <c r="CCS18"/>
      <c r="CCT18"/>
      <c r="CCU18"/>
      <c r="CCV18"/>
      <c r="CCW18"/>
      <c r="CCX18"/>
      <c r="CCY18"/>
      <c r="CCZ18"/>
      <c r="CDA18"/>
      <c r="CDB18"/>
      <c r="CDC18"/>
      <c r="CDD18"/>
      <c r="CDE18"/>
      <c r="CDF18"/>
      <c r="CDG18"/>
      <c r="CDH18"/>
      <c r="CDI18"/>
      <c r="CDJ18"/>
      <c r="CDK18"/>
      <c r="CDL18"/>
      <c r="CDM18"/>
      <c r="CDN18"/>
      <c r="CDO18"/>
      <c r="CDP18"/>
      <c r="CDQ18"/>
      <c r="CDR18"/>
      <c r="CDS18"/>
      <c r="CDT18"/>
      <c r="CDU18"/>
      <c r="CDV18"/>
      <c r="CDW18"/>
      <c r="CDX18"/>
      <c r="CDY18"/>
      <c r="CDZ18"/>
      <c r="CEA18"/>
      <c r="CEB18"/>
      <c r="CEC18"/>
      <c r="CED18"/>
      <c r="CEE18"/>
      <c r="CEF18"/>
      <c r="CEG18"/>
      <c r="CEH18"/>
      <c r="CEI18"/>
      <c r="CEJ18"/>
      <c r="CEK18"/>
      <c r="CEL18"/>
      <c r="CEM18"/>
      <c r="CEN18"/>
      <c r="CEO18"/>
      <c r="CEP18"/>
      <c r="CEQ18"/>
      <c r="CER18"/>
      <c r="CES18"/>
      <c r="CET18"/>
      <c r="CEU18"/>
      <c r="CEV18"/>
      <c r="CEW18"/>
      <c r="CEX18"/>
      <c r="CEY18"/>
      <c r="CEZ18"/>
      <c r="CFA18"/>
      <c r="CFB18"/>
      <c r="CFC18"/>
      <c r="CFD18"/>
      <c r="CFE18"/>
      <c r="CFF18"/>
      <c r="CFG18"/>
      <c r="CFH18"/>
      <c r="CFI18"/>
      <c r="CFJ18"/>
      <c r="CFK18"/>
      <c r="CFL18"/>
      <c r="CFM18"/>
      <c r="CFN18"/>
      <c r="CFO18"/>
      <c r="CFP18"/>
      <c r="CFQ18"/>
      <c r="CFR18"/>
      <c r="CFS18"/>
      <c r="CFT18"/>
      <c r="CFU18"/>
      <c r="CFV18"/>
      <c r="CFW18"/>
      <c r="CFX18"/>
      <c r="CFY18"/>
      <c r="CFZ18"/>
      <c r="CGA18"/>
      <c r="CGB18"/>
      <c r="CGC18"/>
      <c r="CGD18"/>
      <c r="CGE18"/>
      <c r="CGF18"/>
      <c r="CGG18"/>
      <c r="CGH18"/>
      <c r="CGI18"/>
      <c r="CGJ18"/>
      <c r="CGK18"/>
      <c r="CGL18"/>
      <c r="CGM18"/>
      <c r="CGN18"/>
      <c r="CGO18"/>
      <c r="CGP18"/>
      <c r="CGQ18"/>
      <c r="CGR18"/>
      <c r="CGS18"/>
      <c r="CGT18"/>
      <c r="CGU18"/>
      <c r="CGV18"/>
      <c r="CGW18"/>
      <c r="CGX18"/>
      <c r="CGY18"/>
      <c r="CGZ18"/>
      <c r="CHA18"/>
      <c r="CHB18"/>
      <c r="CHC18"/>
      <c r="CHD18"/>
      <c r="CHE18"/>
      <c r="CHF18"/>
      <c r="CHG18"/>
      <c r="CHH18"/>
      <c r="CHI18"/>
      <c r="CHJ18"/>
      <c r="CHK18"/>
      <c r="CHL18"/>
      <c r="CHM18"/>
      <c r="CHN18"/>
      <c r="CHO18"/>
      <c r="CHP18"/>
      <c r="CHQ18"/>
      <c r="CHR18"/>
      <c r="CHS18"/>
      <c r="CHT18"/>
      <c r="CHU18"/>
      <c r="CHV18"/>
      <c r="CHW18"/>
      <c r="CHX18"/>
      <c r="CHY18"/>
      <c r="CHZ18"/>
      <c r="CIA18"/>
      <c r="CIB18"/>
      <c r="CIC18"/>
      <c r="CID18"/>
      <c r="CIE18"/>
      <c r="CIF18"/>
      <c r="CIG18"/>
      <c r="CIH18"/>
      <c r="CII18"/>
      <c r="CIJ18"/>
      <c r="CIK18"/>
      <c r="CIL18"/>
      <c r="CIM18"/>
      <c r="CIN18"/>
      <c r="CIO18"/>
      <c r="CIP18"/>
      <c r="CIQ18"/>
      <c r="CIR18"/>
      <c r="CIS18"/>
      <c r="CIT18"/>
      <c r="CIU18"/>
      <c r="CIV18"/>
      <c r="CIW18"/>
      <c r="CIX18"/>
      <c r="CIY18"/>
      <c r="CIZ18"/>
      <c r="CJA18"/>
      <c r="CJB18"/>
      <c r="CJC18"/>
      <c r="CJD18"/>
      <c r="CJE18"/>
      <c r="CJF18"/>
      <c r="CJG18"/>
      <c r="CJH18"/>
      <c r="CJI18"/>
      <c r="CJJ18"/>
      <c r="CJK18"/>
      <c r="CJL18"/>
      <c r="CJM18"/>
      <c r="CJN18"/>
      <c r="CJO18"/>
      <c r="CJP18"/>
      <c r="CJQ18"/>
      <c r="CJR18"/>
      <c r="CJS18"/>
      <c r="CJT18"/>
      <c r="CJU18"/>
      <c r="CJV18"/>
      <c r="CJW18"/>
      <c r="CJX18"/>
      <c r="CJY18"/>
      <c r="CJZ18"/>
      <c r="CKA18"/>
      <c r="CKB18"/>
      <c r="CKC18"/>
      <c r="CKD18"/>
      <c r="CKE18"/>
      <c r="CKF18"/>
      <c r="CKG18"/>
      <c r="CKH18"/>
      <c r="CKI18"/>
      <c r="CKJ18"/>
      <c r="CKK18"/>
      <c r="CKL18"/>
      <c r="CKM18"/>
      <c r="CKN18"/>
      <c r="CKO18"/>
      <c r="CKP18"/>
      <c r="CKQ18"/>
      <c r="CKR18"/>
      <c r="CKS18"/>
      <c r="CKT18"/>
      <c r="CKU18"/>
      <c r="CKV18"/>
      <c r="CKW18"/>
      <c r="CKX18"/>
      <c r="CKY18"/>
      <c r="CKZ18"/>
      <c r="CLA18"/>
      <c r="CLB18"/>
      <c r="CLC18"/>
      <c r="CLD18"/>
      <c r="CLE18"/>
      <c r="CLF18"/>
      <c r="CLG18"/>
      <c r="CLH18"/>
      <c r="CLI18"/>
      <c r="CLJ18"/>
      <c r="CLK18"/>
      <c r="CLL18"/>
      <c r="CLM18"/>
      <c r="CLN18"/>
      <c r="CLO18"/>
      <c r="CLP18"/>
      <c r="CLQ18"/>
      <c r="CLR18"/>
      <c r="CLS18"/>
      <c r="CLT18"/>
      <c r="CLU18"/>
      <c r="CLV18"/>
      <c r="CLW18"/>
      <c r="CLX18"/>
      <c r="CLY18"/>
      <c r="CLZ18"/>
      <c r="CMA18"/>
      <c r="CMB18"/>
      <c r="CMC18"/>
      <c r="CMD18"/>
      <c r="CME18"/>
      <c r="CMF18"/>
      <c r="CMG18"/>
      <c r="CMH18"/>
      <c r="CMI18"/>
      <c r="CMJ18"/>
      <c r="CMK18"/>
      <c r="CML18"/>
      <c r="CMM18"/>
      <c r="CMN18"/>
      <c r="CMO18"/>
      <c r="CMP18"/>
      <c r="CMQ18"/>
      <c r="CMR18"/>
      <c r="CMS18"/>
      <c r="CMT18"/>
      <c r="CMU18"/>
      <c r="CMV18"/>
      <c r="CMW18"/>
      <c r="CMX18"/>
      <c r="CMY18"/>
      <c r="CMZ18"/>
      <c r="CNA18"/>
      <c r="CNB18"/>
      <c r="CNC18"/>
      <c r="CND18"/>
      <c r="CNE18"/>
      <c r="CNF18"/>
      <c r="CNG18"/>
      <c r="CNH18"/>
      <c r="CNI18"/>
      <c r="CNJ18"/>
      <c r="CNK18"/>
      <c r="CNL18"/>
      <c r="CNM18"/>
      <c r="CNN18"/>
      <c r="CNO18"/>
      <c r="CNP18"/>
      <c r="CNQ18"/>
      <c r="CNR18"/>
      <c r="CNS18"/>
      <c r="CNT18"/>
      <c r="CNU18"/>
      <c r="CNV18"/>
      <c r="CNW18"/>
      <c r="CNX18"/>
      <c r="CNY18"/>
      <c r="CNZ18"/>
      <c r="COA18"/>
      <c r="COB18"/>
      <c r="COC18"/>
      <c r="COD18"/>
      <c r="COE18"/>
      <c r="COF18"/>
      <c r="COG18"/>
      <c r="COH18"/>
      <c r="COI18"/>
      <c r="COJ18"/>
      <c r="COK18"/>
      <c r="COL18"/>
      <c r="COM18"/>
      <c r="CON18"/>
      <c r="COO18"/>
      <c r="COP18"/>
      <c r="COQ18"/>
      <c r="COR18"/>
      <c r="COS18"/>
      <c r="COT18"/>
      <c r="COU18"/>
      <c r="COV18"/>
      <c r="COW18"/>
      <c r="COX18"/>
      <c r="COY18"/>
      <c r="COZ18"/>
      <c r="CPA18"/>
      <c r="CPB18"/>
      <c r="CPC18"/>
      <c r="CPD18"/>
      <c r="CPE18"/>
      <c r="CPF18"/>
      <c r="CPG18"/>
      <c r="CPH18"/>
      <c r="CPI18"/>
      <c r="CPJ18"/>
      <c r="CPK18"/>
      <c r="CPL18"/>
      <c r="CPM18"/>
      <c r="CPN18"/>
      <c r="CPO18"/>
      <c r="CPP18"/>
      <c r="CPQ18"/>
      <c r="CPR18"/>
      <c r="CPS18"/>
      <c r="CPT18"/>
      <c r="CPU18"/>
      <c r="CPV18"/>
      <c r="CPW18"/>
      <c r="CPX18"/>
      <c r="CPY18"/>
      <c r="CPZ18"/>
      <c r="CQA18"/>
      <c r="CQB18"/>
      <c r="CQC18"/>
      <c r="CQD18"/>
      <c r="CQE18"/>
      <c r="CQF18"/>
      <c r="CQG18"/>
      <c r="CQH18"/>
      <c r="CQI18"/>
      <c r="CQJ18"/>
      <c r="CQK18"/>
      <c r="CQL18"/>
      <c r="CQM18"/>
      <c r="CQN18"/>
      <c r="CQO18"/>
      <c r="CQP18"/>
      <c r="CQQ18"/>
      <c r="CQR18"/>
      <c r="CQS18"/>
      <c r="CQT18"/>
      <c r="CQU18"/>
      <c r="CQV18"/>
      <c r="CQW18"/>
      <c r="CQX18"/>
      <c r="CQY18"/>
      <c r="CQZ18"/>
      <c r="CRA18"/>
      <c r="CRB18"/>
      <c r="CRC18"/>
      <c r="CRD18"/>
      <c r="CRE18"/>
      <c r="CRF18"/>
      <c r="CRG18"/>
      <c r="CRH18"/>
      <c r="CRI18"/>
      <c r="CRJ18"/>
      <c r="CRK18"/>
      <c r="CRL18"/>
      <c r="CRM18"/>
      <c r="CRN18"/>
      <c r="CRO18"/>
      <c r="CRP18"/>
      <c r="CRQ18"/>
      <c r="CRR18"/>
      <c r="CRS18"/>
      <c r="CRT18"/>
      <c r="CRU18"/>
      <c r="CRV18"/>
      <c r="CRW18"/>
      <c r="CRX18"/>
      <c r="CRY18"/>
      <c r="CRZ18"/>
      <c r="CSA18"/>
      <c r="CSB18"/>
      <c r="CSC18"/>
      <c r="CSD18"/>
      <c r="CSE18"/>
      <c r="CSF18"/>
      <c r="CSG18"/>
      <c r="CSH18"/>
      <c r="CSI18"/>
      <c r="CSJ18"/>
      <c r="CSK18"/>
      <c r="CSL18"/>
      <c r="CSM18"/>
      <c r="CSN18"/>
      <c r="CSO18"/>
      <c r="CSP18"/>
      <c r="CSQ18"/>
      <c r="CSR18"/>
      <c r="CSS18"/>
      <c r="CST18"/>
      <c r="CSU18"/>
      <c r="CSV18"/>
      <c r="CSW18"/>
      <c r="CSX18"/>
      <c r="CSY18"/>
      <c r="CSZ18"/>
      <c r="CTA18"/>
      <c r="CTB18"/>
      <c r="CTC18"/>
      <c r="CTD18"/>
      <c r="CTE18"/>
      <c r="CTF18"/>
      <c r="CTG18"/>
      <c r="CTH18"/>
      <c r="CTI18"/>
      <c r="CTJ18"/>
      <c r="CTK18"/>
      <c r="CTL18"/>
      <c r="CTM18"/>
      <c r="CTN18"/>
      <c r="CTO18"/>
      <c r="CTP18"/>
      <c r="CTQ18"/>
      <c r="CTR18"/>
      <c r="CTS18"/>
      <c r="CTT18"/>
      <c r="CTU18"/>
      <c r="CTV18"/>
      <c r="CTW18"/>
      <c r="CTX18"/>
      <c r="CTY18"/>
      <c r="CTZ18"/>
      <c r="CUA18"/>
      <c r="CUB18"/>
      <c r="CUC18"/>
      <c r="CUD18"/>
      <c r="CUE18"/>
      <c r="CUF18"/>
      <c r="CUG18"/>
      <c r="CUH18"/>
      <c r="CUI18"/>
      <c r="CUJ18"/>
      <c r="CUK18"/>
      <c r="CUL18"/>
      <c r="CUM18"/>
      <c r="CUN18"/>
      <c r="CUO18"/>
      <c r="CUP18"/>
      <c r="CUQ18"/>
      <c r="CUR18"/>
      <c r="CUS18"/>
      <c r="CUT18"/>
      <c r="CUU18"/>
      <c r="CUV18"/>
      <c r="CUW18"/>
      <c r="CUX18"/>
      <c r="CUY18"/>
      <c r="CUZ18"/>
      <c r="CVA18"/>
      <c r="CVB18"/>
      <c r="CVC18"/>
      <c r="CVD18"/>
      <c r="CVE18"/>
      <c r="CVF18"/>
      <c r="CVG18"/>
      <c r="CVH18"/>
      <c r="CVI18"/>
      <c r="CVJ18"/>
      <c r="CVK18"/>
      <c r="CVL18"/>
      <c r="CVM18"/>
      <c r="CVN18"/>
      <c r="CVO18"/>
      <c r="CVP18"/>
      <c r="CVQ18"/>
      <c r="CVR18"/>
      <c r="CVS18"/>
      <c r="CVT18"/>
      <c r="CVU18"/>
      <c r="CVV18"/>
      <c r="CVW18"/>
      <c r="CVX18"/>
      <c r="CVY18"/>
      <c r="CVZ18"/>
      <c r="CWA18"/>
      <c r="CWB18"/>
      <c r="CWC18"/>
      <c r="CWD18"/>
      <c r="CWE18"/>
      <c r="CWF18"/>
      <c r="CWG18"/>
      <c r="CWH18"/>
      <c r="CWI18"/>
      <c r="CWJ18"/>
      <c r="CWK18"/>
      <c r="CWL18"/>
      <c r="CWM18"/>
      <c r="CWN18"/>
      <c r="CWO18"/>
      <c r="CWP18"/>
      <c r="CWQ18"/>
      <c r="CWR18"/>
      <c r="CWS18"/>
      <c r="CWT18"/>
      <c r="CWU18"/>
      <c r="CWV18"/>
      <c r="CWW18"/>
      <c r="CWX18"/>
      <c r="CWY18"/>
      <c r="CWZ18"/>
      <c r="CXA18"/>
      <c r="CXB18"/>
      <c r="CXC18"/>
      <c r="CXD18"/>
      <c r="CXE18"/>
      <c r="CXF18"/>
      <c r="CXG18"/>
      <c r="CXH18"/>
      <c r="CXI18"/>
      <c r="CXJ18"/>
      <c r="CXK18"/>
      <c r="CXL18"/>
      <c r="CXM18"/>
      <c r="CXN18"/>
      <c r="CXO18"/>
      <c r="CXP18"/>
      <c r="CXQ18"/>
      <c r="CXR18"/>
      <c r="CXS18"/>
      <c r="CXT18"/>
      <c r="CXU18"/>
      <c r="CXV18"/>
      <c r="CXW18"/>
      <c r="CXX18"/>
      <c r="CXY18"/>
      <c r="CXZ18"/>
      <c r="CYA18"/>
      <c r="CYB18"/>
      <c r="CYC18"/>
      <c r="CYD18"/>
      <c r="CYE18"/>
      <c r="CYF18"/>
      <c r="CYG18"/>
      <c r="CYH18"/>
      <c r="CYI18"/>
      <c r="CYJ18"/>
      <c r="CYK18"/>
      <c r="CYL18"/>
      <c r="CYM18"/>
      <c r="CYN18"/>
      <c r="CYO18"/>
      <c r="CYP18"/>
      <c r="CYQ18"/>
      <c r="CYR18"/>
      <c r="CYS18"/>
      <c r="CYT18"/>
      <c r="CYU18"/>
      <c r="CYV18"/>
      <c r="CYW18"/>
      <c r="CYX18"/>
      <c r="CYY18"/>
      <c r="CYZ18"/>
      <c r="CZA18"/>
      <c r="CZB18"/>
      <c r="CZC18"/>
      <c r="CZD18"/>
      <c r="CZE18"/>
      <c r="CZF18"/>
      <c r="CZG18"/>
      <c r="CZH18"/>
      <c r="CZI18"/>
      <c r="CZJ18"/>
      <c r="CZK18"/>
      <c r="CZL18"/>
      <c r="CZM18"/>
      <c r="CZN18"/>
      <c r="CZO18"/>
      <c r="CZP18"/>
      <c r="CZQ18"/>
      <c r="CZR18"/>
      <c r="CZS18"/>
      <c r="CZT18"/>
      <c r="CZU18"/>
      <c r="CZV18"/>
      <c r="CZW18"/>
      <c r="CZX18"/>
      <c r="CZY18"/>
      <c r="CZZ18"/>
      <c r="DAA18"/>
      <c r="DAB18"/>
      <c r="DAC18"/>
      <c r="DAD18"/>
      <c r="DAE18"/>
      <c r="DAF18"/>
      <c r="DAG18"/>
      <c r="DAH18"/>
      <c r="DAI18"/>
      <c r="DAJ18"/>
      <c r="DAK18"/>
      <c r="DAL18"/>
      <c r="DAM18"/>
      <c r="DAN18"/>
      <c r="DAO18"/>
      <c r="DAP18"/>
      <c r="DAQ18"/>
      <c r="DAR18"/>
      <c r="DAS18"/>
      <c r="DAT18"/>
      <c r="DAU18"/>
      <c r="DAV18"/>
      <c r="DAW18"/>
      <c r="DAX18"/>
      <c r="DAY18"/>
      <c r="DAZ18"/>
      <c r="DBA18"/>
      <c r="DBB18"/>
      <c r="DBC18"/>
      <c r="DBD18"/>
      <c r="DBE18"/>
      <c r="DBF18"/>
      <c r="DBG18"/>
      <c r="DBH18"/>
      <c r="DBI18"/>
      <c r="DBJ18"/>
      <c r="DBK18"/>
      <c r="DBL18"/>
      <c r="DBM18"/>
      <c r="DBN18"/>
      <c r="DBO18"/>
      <c r="DBP18"/>
      <c r="DBQ18"/>
      <c r="DBR18"/>
      <c r="DBS18"/>
      <c r="DBT18"/>
      <c r="DBU18"/>
      <c r="DBV18"/>
      <c r="DBW18"/>
      <c r="DBX18"/>
      <c r="DBY18"/>
      <c r="DBZ18"/>
      <c r="DCA18"/>
      <c r="DCB18"/>
      <c r="DCC18"/>
      <c r="DCD18"/>
      <c r="DCE18"/>
      <c r="DCF18"/>
      <c r="DCG18"/>
      <c r="DCH18"/>
      <c r="DCI18"/>
      <c r="DCJ18"/>
      <c r="DCK18"/>
      <c r="DCL18"/>
      <c r="DCM18"/>
      <c r="DCN18"/>
      <c r="DCO18"/>
      <c r="DCP18"/>
      <c r="DCQ18"/>
      <c r="DCR18"/>
      <c r="DCS18"/>
      <c r="DCT18"/>
      <c r="DCU18"/>
      <c r="DCV18"/>
      <c r="DCW18"/>
      <c r="DCX18"/>
      <c r="DCY18"/>
      <c r="DCZ18"/>
      <c r="DDA18"/>
      <c r="DDB18"/>
      <c r="DDC18"/>
      <c r="DDD18"/>
      <c r="DDE18"/>
      <c r="DDF18"/>
      <c r="DDG18"/>
      <c r="DDH18"/>
      <c r="DDI18"/>
      <c r="DDJ18"/>
      <c r="DDK18"/>
      <c r="DDL18"/>
      <c r="DDM18"/>
      <c r="DDN18"/>
      <c r="DDO18"/>
      <c r="DDP18"/>
      <c r="DDQ18"/>
      <c r="DDR18"/>
      <c r="DDS18"/>
      <c r="DDT18"/>
      <c r="DDU18"/>
      <c r="DDV18"/>
      <c r="DDW18"/>
      <c r="DDX18"/>
      <c r="DDY18"/>
      <c r="DDZ18"/>
      <c r="DEA18"/>
      <c r="DEB18"/>
      <c r="DEC18"/>
      <c r="DED18"/>
      <c r="DEE18"/>
      <c r="DEF18"/>
      <c r="DEG18"/>
      <c r="DEH18"/>
      <c r="DEI18"/>
      <c r="DEJ18"/>
      <c r="DEK18"/>
      <c r="DEL18"/>
      <c r="DEM18"/>
      <c r="DEN18"/>
      <c r="DEO18"/>
      <c r="DEP18"/>
      <c r="DEQ18"/>
      <c r="DER18"/>
      <c r="DES18"/>
      <c r="DET18"/>
      <c r="DEU18"/>
      <c r="DEV18"/>
      <c r="DEW18"/>
      <c r="DEX18"/>
      <c r="DEY18"/>
      <c r="DEZ18"/>
      <c r="DFA18"/>
      <c r="DFB18"/>
      <c r="DFC18"/>
      <c r="DFD18"/>
      <c r="DFE18"/>
      <c r="DFF18"/>
      <c r="DFG18"/>
      <c r="DFH18"/>
      <c r="DFI18"/>
      <c r="DFJ18"/>
      <c r="DFK18"/>
      <c r="DFL18"/>
      <c r="DFM18"/>
      <c r="DFN18"/>
      <c r="DFO18"/>
      <c r="DFP18"/>
      <c r="DFQ18"/>
      <c r="DFR18"/>
      <c r="DFS18"/>
      <c r="DFT18"/>
      <c r="DFU18"/>
      <c r="DFV18"/>
      <c r="DFW18"/>
      <c r="DFX18"/>
      <c r="DFY18"/>
      <c r="DFZ18"/>
      <c r="DGA18"/>
      <c r="DGB18"/>
      <c r="DGC18"/>
      <c r="DGD18"/>
      <c r="DGE18"/>
      <c r="DGF18"/>
      <c r="DGG18"/>
      <c r="DGH18"/>
      <c r="DGI18"/>
      <c r="DGJ18"/>
      <c r="DGK18"/>
      <c r="DGL18"/>
      <c r="DGM18"/>
      <c r="DGN18"/>
      <c r="DGO18"/>
      <c r="DGP18"/>
      <c r="DGQ18"/>
      <c r="DGR18"/>
      <c r="DGS18"/>
      <c r="DGT18"/>
      <c r="DGU18"/>
      <c r="DGV18"/>
      <c r="DGW18"/>
      <c r="DGX18"/>
      <c r="DGY18"/>
      <c r="DGZ18"/>
      <c r="DHA18"/>
      <c r="DHB18"/>
      <c r="DHC18"/>
      <c r="DHD18"/>
      <c r="DHE18"/>
      <c r="DHF18"/>
      <c r="DHG18"/>
      <c r="DHH18"/>
      <c r="DHI18"/>
      <c r="DHJ18"/>
      <c r="DHK18"/>
      <c r="DHL18"/>
      <c r="DHM18"/>
      <c r="DHN18"/>
      <c r="DHO18"/>
      <c r="DHP18"/>
      <c r="DHQ18"/>
      <c r="DHR18"/>
      <c r="DHS18"/>
      <c r="DHT18"/>
      <c r="DHU18"/>
      <c r="DHV18"/>
      <c r="DHW18"/>
      <c r="DHX18"/>
      <c r="DHY18"/>
      <c r="DHZ18"/>
      <c r="DIA18"/>
      <c r="DIB18"/>
      <c r="DIC18"/>
      <c r="DID18"/>
      <c r="DIE18"/>
      <c r="DIF18"/>
      <c r="DIG18"/>
      <c r="DIH18"/>
      <c r="DII18"/>
      <c r="DIJ18"/>
      <c r="DIK18"/>
      <c r="DIL18"/>
      <c r="DIM18"/>
      <c r="DIN18"/>
      <c r="DIO18"/>
      <c r="DIP18"/>
      <c r="DIQ18"/>
      <c r="DIR18"/>
      <c r="DIS18"/>
      <c r="DIT18"/>
      <c r="DIU18"/>
      <c r="DIV18"/>
      <c r="DIW18"/>
      <c r="DIX18"/>
      <c r="DIY18"/>
      <c r="DIZ18"/>
      <c r="DJA18"/>
      <c r="DJB18"/>
      <c r="DJC18"/>
      <c r="DJD18"/>
      <c r="DJE18"/>
      <c r="DJF18"/>
      <c r="DJG18"/>
      <c r="DJH18"/>
      <c r="DJI18"/>
      <c r="DJJ18"/>
      <c r="DJK18"/>
      <c r="DJL18"/>
      <c r="DJM18"/>
      <c r="DJN18"/>
      <c r="DJO18"/>
      <c r="DJP18"/>
      <c r="DJQ18"/>
      <c r="DJR18"/>
      <c r="DJS18"/>
      <c r="DJT18"/>
      <c r="DJU18"/>
      <c r="DJV18"/>
      <c r="DJW18"/>
      <c r="DJX18"/>
      <c r="DJY18"/>
      <c r="DJZ18"/>
      <c r="DKA18"/>
      <c r="DKB18"/>
      <c r="DKC18"/>
      <c r="DKD18"/>
      <c r="DKE18"/>
      <c r="DKF18"/>
      <c r="DKG18"/>
      <c r="DKH18"/>
      <c r="DKI18"/>
      <c r="DKJ18"/>
      <c r="DKK18"/>
      <c r="DKL18"/>
      <c r="DKM18"/>
      <c r="DKN18"/>
      <c r="DKO18"/>
      <c r="DKP18"/>
      <c r="DKQ18"/>
      <c r="DKR18"/>
      <c r="DKS18"/>
      <c r="DKT18"/>
      <c r="DKU18"/>
      <c r="DKV18"/>
      <c r="DKW18"/>
      <c r="DKX18"/>
      <c r="DKY18"/>
      <c r="DKZ18"/>
      <c r="DLA18"/>
      <c r="DLB18"/>
      <c r="DLC18"/>
      <c r="DLD18"/>
      <c r="DLE18"/>
      <c r="DLF18"/>
      <c r="DLG18"/>
      <c r="DLH18"/>
      <c r="DLI18"/>
      <c r="DLJ18"/>
      <c r="DLK18"/>
      <c r="DLL18"/>
      <c r="DLM18"/>
      <c r="DLN18"/>
      <c r="DLO18"/>
      <c r="DLP18"/>
      <c r="DLQ18"/>
      <c r="DLR18"/>
      <c r="DLS18"/>
      <c r="DLT18"/>
      <c r="DLU18"/>
      <c r="DLV18"/>
      <c r="DLW18"/>
      <c r="DLX18"/>
      <c r="DLY18"/>
      <c r="DLZ18"/>
      <c r="DMA18"/>
      <c r="DMB18"/>
      <c r="DMC18"/>
      <c r="DMD18"/>
      <c r="DME18"/>
      <c r="DMF18"/>
      <c r="DMG18"/>
      <c r="DMH18"/>
      <c r="DMI18"/>
      <c r="DMJ18"/>
      <c r="DMK18"/>
      <c r="DML18"/>
      <c r="DMM18"/>
      <c r="DMN18"/>
      <c r="DMO18"/>
      <c r="DMP18"/>
      <c r="DMQ18"/>
      <c r="DMR18"/>
      <c r="DMS18"/>
      <c r="DMT18"/>
      <c r="DMU18"/>
      <c r="DMV18"/>
      <c r="DMW18"/>
      <c r="DMX18"/>
      <c r="DMY18"/>
      <c r="DMZ18"/>
      <c r="DNA18"/>
      <c r="DNB18"/>
      <c r="DNC18"/>
      <c r="DND18"/>
      <c r="DNE18"/>
      <c r="DNF18"/>
      <c r="DNG18"/>
      <c r="DNH18"/>
      <c r="DNI18"/>
      <c r="DNJ18"/>
      <c r="DNK18"/>
      <c r="DNL18"/>
      <c r="DNM18"/>
      <c r="DNN18"/>
      <c r="DNO18"/>
      <c r="DNP18"/>
      <c r="DNQ18"/>
      <c r="DNR18"/>
      <c r="DNS18"/>
      <c r="DNT18"/>
      <c r="DNU18"/>
      <c r="DNV18"/>
      <c r="DNW18"/>
      <c r="DNX18"/>
      <c r="DNY18"/>
      <c r="DNZ18"/>
      <c r="DOA18"/>
      <c r="DOB18"/>
      <c r="DOC18"/>
      <c r="DOD18"/>
      <c r="DOE18"/>
      <c r="DOF18"/>
      <c r="DOG18"/>
      <c r="DOH18"/>
      <c r="DOI18"/>
      <c r="DOJ18"/>
      <c r="DOK18"/>
      <c r="DOL18"/>
      <c r="DOM18"/>
      <c r="DON18"/>
      <c r="DOO18"/>
      <c r="DOP18"/>
      <c r="DOQ18"/>
      <c r="DOR18"/>
      <c r="DOS18"/>
      <c r="DOT18"/>
      <c r="DOU18"/>
      <c r="DOV18"/>
      <c r="DOW18"/>
      <c r="DOX18"/>
      <c r="DOY18"/>
      <c r="DOZ18"/>
      <c r="DPA18"/>
      <c r="DPB18"/>
      <c r="DPC18"/>
      <c r="DPD18"/>
      <c r="DPE18"/>
      <c r="DPF18"/>
      <c r="DPG18"/>
      <c r="DPH18"/>
      <c r="DPI18"/>
      <c r="DPJ18"/>
      <c r="DPK18"/>
      <c r="DPL18"/>
      <c r="DPM18"/>
      <c r="DPN18"/>
      <c r="DPO18"/>
      <c r="DPP18"/>
      <c r="DPQ18"/>
      <c r="DPR18"/>
      <c r="DPS18"/>
      <c r="DPT18"/>
      <c r="DPU18"/>
      <c r="DPV18"/>
      <c r="DPW18"/>
      <c r="DPX18"/>
      <c r="DPY18"/>
      <c r="DPZ18"/>
      <c r="DQA18"/>
      <c r="DQB18"/>
      <c r="DQC18"/>
      <c r="DQD18"/>
      <c r="DQE18"/>
      <c r="DQF18"/>
      <c r="DQG18"/>
      <c r="DQH18"/>
      <c r="DQI18"/>
      <c r="DQJ18"/>
      <c r="DQK18"/>
      <c r="DQL18"/>
      <c r="DQM18"/>
      <c r="DQN18"/>
      <c r="DQO18"/>
      <c r="DQP18"/>
      <c r="DQQ18"/>
      <c r="DQR18"/>
      <c r="DQS18"/>
      <c r="DQT18"/>
      <c r="DQU18"/>
      <c r="DQV18"/>
      <c r="DQW18"/>
      <c r="DQX18"/>
      <c r="DQY18"/>
      <c r="DQZ18"/>
      <c r="DRA18"/>
      <c r="DRB18"/>
      <c r="DRC18"/>
      <c r="DRD18"/>
      <c r="DRE18"/>
      <c r="DRF18"/>
      <c r="DRG18"/>
      <c r="DRH18"/>
      <c r="DRI18"/>
      <c r="DRJ18"/>
      <c r="DRK18"/>
      <c r="DRL18"/>
      <c r="DRM18"/>
      <c r="DRN18"/>
      <c r="DRO18"/>
      <c r="DRP18"/>
      <c r="DRQ18"/>
      <c r="DRR18"/>
      <c r="DRS18"/>
      <c r="DRT18"/>
      <c r="DRU18"/>
      <c r="DRV18"/>
      <c r="DRW18"/>
      <c r="DRX18"/>
      <c r="DRY18"/>
      <c r="DRZ18"/>
      <c r="DSA18"/>
      <c r="DSB18"/>
      <c r="DSC18"/>
      <c r="DSD18"/>
      <c r="DSE18"/>
      <c r="DSF18"/>
      <c r="DSG18"/>
      <c r="DSH18"/>
      <c r="DSI18"/>
      <c r="DSJ18"/>
      <c r="DSK18"/>
      <c r="DSL18"/>
      <c r="DSM18"/>
      <c r="DSN18"/>
      <c r="DSO18"/>
      <c r="DSP18"/>
      <c r="DSQ18"/>
      <c r="DSR18"/>
      <c r="DSS18"/>
      <c r="DST18"/>
      <c r="DSU18"/>
      <c r="DSV18"/>
      <c r="DSW18"/>
      <c r="DSX18"/>
      <c r="DSY18"/>
      <c r="DSZ18"/>
      <c r="DTA18"/>
      <c r="DTB18"/>
      <c r="DTC18"/>
      <c r="DTD18"/>
      <c r="DTE18"/>
      <c r="DTF18"/>
      <c r="DTG18"/>
      <c r="DTH18"/>
      <c r="DTI18"/>
      <c r="DTJ18"/>
      <c r="DTK18"/>
      <c r="DTL18"/>
      <c r="DTM18"/>
      <c r="DTN18"/>
      <c r="DTO18"/>
      <c r="DTP18"/>
      <c r="DTQ18"/>
      <c r="DTR18"/>
      <c r="DTS18"/>
      <c r="DTT18"/>
      <c r="DTU18"/>
      <c r="DTV18"/>
      <c r="DTW18"/>
      <c r="DTX18"/>
      <c r="DTY18"/>
      <c r="DTZ18"/>
      <c r="DUA18"/>
      <c r="DUB18"/>
      <c r="DUC18"/>
      <c r="DUD18"/>
      <c r="DUE18"/>
      <c r="DUF18"/>
      <c r="DUG18"/>
      <c r="DUH18"/>
      <c r="DUI18"/>
      <c r="DUJ18"/>
      <c r="DUK18"/>
      <c r="DUL18"/>
      <c r="DUM18"/>
      <c r="DUN18"/>
      <c r="DUO18"/>
      <c r="DUP18"/>
      <c r="DUQ18"/>
      <c r="DUR18"/>
      <c r="DUS18"/>
      <c r="DUT18"/>
      <c r="DUU18"/>
      <c r="DUV18"/>
      <c r="DUW18"/>
      <c r="DUX18"/>
      <c r="DUY18"/>
      <c r="DUZ18"/>
      <c r="DVA18"/>
      <c r="DVB18"/>
      <c r="DVC18"/>
      <c r="DVD18"/>
      <c r="DVE18"/>
      <c r="DVF18"/>
      <c r="DVG18"/>
      <c r="DVH18"/>
      <c r="DVI18"/>
      <c r="DVJ18"/>
      <c r="DVK18"/>
      <c r="DVL18"/>
      <c r="DVM18"/>
      <c r="DVN18"/>
      <c r="DVO18"/>
      <c r="DVP18"/>
      <c r="DVQ18"/>
      <c r="DVR18"/>
      <c r="DVS18"/>
      <c r="DVT18"/>
      <c r="DVU18"/>
      <c r="DVV18"/>
      <c r="DVW18"/>
      <c r="DVX18"/>
      <c r="DVY18"/>
      <c r="DVZ18"/>
      <c r="DWA18"/>
      <c r="DWB18"/>
      <c r="DWC18"/>
      <c r="DWD18"/>
      <c r="DWE18"/>
      <c r="DWF18"/>
      <c r="DWG18"/>
      <c r="DWH18"/>
      <c r="DWI18"/>
      <c r="DWJ18"/>
      <c r="DWK18"/>
      <c r="DWL18"/>
      <c r="DWM18"/>
      <c r="DWN18"/>
      <c r="DWO18"/>
      <c r="DWP18"/>
      <c r="DWQ18"/>
      <c r="DWR18"/>
      <c r="DWS18"/>
      <c r="DWT18"/>
      <c r="DWU18"/>
      <c r="DWV18"/>
      <c r="DWW18"/>
      <c r="DWX18"/>
      <c r="DWY18"/>
      <c r="DWZ18"/>
      <c r="DXA18"/>
      <c r="DXB18"/>
      <c r="DXC18"/>
      <c r="DXD18"/>
      <c r="DXE18"/>
      <c r="DXF18"/>
      <c r="DXG18"/>
      <c r="DXH18"/>
      <c r="DXI18"/>
      <c r="DXJ18"/>
      <c r="DXK18"/>
      <c r="DXL18"/>
      <c r="DXM18"/>
      <c r="DXN18"/>
      <c r="DXO18"/>
      <c r="DXP18"/>
      <c r="DXQ18"/>
      <c r="DXR18"/>
      <c r="DXS18"/>
      <c r="DXT18"/>
      <c r="DXU18"/>
      <c r="DXV18"/>
      <c r="DXW18"/>
      <c r="DXX18"/>
      <c r="DXY18"/>
      <c r="DXZ18"/>
      <c r="DYA18"/>
      <c r="DYB18"/>
      <c r="DYC18"/>
      <c r="DYD18"/>
      <c r="DYE18"/>
      <c r="DYF18"/>
      <c r="DYG18"/>
      <c r="DYH18"/>
      <c r="DYI18"/>
      <c r="DYJ18"/>
      <c r="DYK18"/>
      <c r="DYL18"/>
      <c r="DYM18"/>
      <c r="DYN18"/>
      <c r="DYO18"/>
      <c r="DYP18"/>
      <c r="DYQ18"/>
      <c r="DYR18"/>
      <c r="DYS18"/>
      <c r="DYT18"/>
      <c r="DYU18"/>
      <c r="DYV18"/>
      <c r="DYW18"/>
      <c r="DYX18"/>
      <c r="DYY18"/>
      <c r="DYZ18"/>
      <c r="DZA18"/>
      <c r="DZB18"/>
      <c r="DZC18"/>
      <c r="DZD18"/>
      <c r="DZE18"/>
      <c r="DZF18"/>
      <c r="DZG18"/>
      <c r="DZH18"/>
      <c r="DZI18"/>
      <c r="DZJ18"/>
      <c r="DZK18"/>
      <c r="DZL18"/>
      <c r="DZM18"/>
      <c r="DZN18"/>
      <c r="DZO18"/>
      <c r="DZP18"/>
      <c r="DZQ18"/>
      <c r="DZR18"/>
      <c r="DZS18"/>
      <c r="DZT18"/>
      <c r="DZU18"/>
      <c r="DZV18"/>
      <c r="DZW18"/>
      <c r="DZX18"/>
      <c r="DZY18"/>
      <c r="DZZ18"/>
      <c r="EAA18"/>
      <c r="EAB18"/>
      <c r="EAC18"/>
      <c r="EAD18"/>
      <c r="EAE18"/>
      <c r="EAF18"/>
      <c r="EAG18"/>
      <c r="EAH18"/>
      <c r="EAI18"/>
      <c r="EAJ18"/>
      <c r="EAK18"/>
      <c r="EAL18"/>
      <c r="EAM18"/>
      <c r="EAN18"/>
      <c r="EAO18"/>
      <c r="EAP18"/>
      <c r="EAQ18"/>
      <c r="EAR18"/>
      <c r="EAS18"/>
      <c r="EAT18"/>
      <c r="EAU18"/>
      <c r="EAV18"/>
      <c r="EAW18"/>
      <c r="EAX18"/>
      <c r="EAY18"/>
      <c r="EAZ18"/>
      <c r="EBA18"/>
      <c r="EBB18"/>
      <c r="EBC18"/>
      <c r="EBD18"/>
      <c r="EBE18"/>
      <c r="EBF18"/>
      <c r="EBG18"/>
      <c r="EBH18"/>
      <c r="EBI18"/>
      <c r="EBJ18"/>
      <c r="EBK18"/>
      <c r="EBL18"/>
      <c r="EBM18"/>
      <c r="EBN18"/>
      <c r="EBO18"/>
      <c r="EBP18"/>
      <c r="EBQ18"/>
      <c r="EBR18"/>
      <c r="EBS18"/>
      <c r="EBT18"/>
      <c r="EBU18"/>
      <c r="EBV18"/>
      <c r="EBW18"/>
      <c r="EBX18"/>
      <c r="EBY18"/>
      <c r="EBZ18"/>
      <c r="ECA18"/>
      <c r="ECB18"/>
      <c r="ECC18"/>
      <c r="ECD18"/>
      <c r="ECE18"/>
      <c r="ECF18"/>
      <c r="ECG18"/>
      <c r="ECH18"/>
      <c r="ECI18"/>
      <c r="ECJ18"/>
      <c r="ECK18"/>
      <c r="ECL18"/>
      <c r="ECM18"/>
      <c r="ECN18"/>
      <c r="ECO18"/>
      <c r="ECP18"/>
      <c r="ECQ18"/>
      <c r="ECR18"/>
      <c r="ECS18"/>
      <c r="ECT18"/>
      <c r="ECU18"/>
      <c r="ECV18"/>
      <c r="ECW18"/>
      <c r="ECX18"/>
      <c r="ECY18"/>
      <c r="ECZ18"/>
      <c r="EDA18"/>
      <c r="EDB18"/>
      <c r="EDC18"/>
      <c r="EDD18"/>
      <c r="EDE18"/>
      <c r="EDF18"/>
      <c r="EDG18"/>
      <c r="EDH18"/>
      <c r="EDI18"/>
      <c r="EDJ18"/>
      <c r="EDK18"/>
      <c r="EDL18"/>
      <c r="EDM18"/>
      <c r="EDN18"/>
      <c r="EDO18"/>
      <c r="EDP18"/>
      <c r="EDQ18"/>
      <c r="EDR18"/>
      <c r="EDS18"/>
      <c r="EDT18"/>
      <c r="EDU18"/>
      <c r="EDV18"/>
      <c r="EDW18"/>
      <c r="EDX18"/>
      <c r="EDY18"/>
      <c r="EDZ18"/>
      <c r="EEA18"/>
      <c r="EEB18"/>
      <c r="EEC18"/>
      <c r="EED18"/>
      <c r="EEE18"/>
      <c r="EEF18"/>
      <c r="EEG18"/>
      <c r="EEH18"/>
      <c r="EEI18"/>
      <c r="EEJ18"/>
      <c r="EEK18"/>
      <c r="EEL18"/>
      <c r="EEM18"/>
      <c r="EEN18"/>
      <c r="EEO18"/>
      <c r="EEP18"/>
      <c r="EEQ18"/>
      <c r="EER18"/>
      <c r="EES18"/>
      <c r="EET18"/>
      <c r="EEU18"/>
      <c r="EEV18"/>
      <c r="EEW18"/>
      <c r="EEX18"/>
      <c r="EEY18"/>
      <c r="EEZ18"/>
      <c r="EFA18"/>
      <c r="EFB18"/>
      <c r="EFC18"/>
      <c r="EFD18"/>
      <c r="EFE18"/>
      <c r="EFF18"/>
      <c r="EFG18"/>
      <c r="EFH18"/>
      <c r="EFI18"/>
      <c r="EFJ18"/>
      <c r="EFK18"/>
      <c r="EFL18"/>
      <c r="EFM18"/>
      <c r="EFN18"/>
      <c r="EFO18"/>
      <c r="EFP18"/>
      <c r="EFQ18"/>
      <c r="EFR18"/>
      <c r="EFS18"/>
      <c r="EFT18"/>
      <c r="EFU18"/>
      <c r="EFV18"/>
      <c r="EFW18"/>
      <c r="EFX18"/>
      <c r="EFY18"/>
      <c r="EFZ18"/>
      <c r="EGA18"/>
      <c r="EGB18"/>
      <c r="EGC18"/>
      <c r="EGD18"/>
      <c r="EGE18"/>
      <c r="EGF18"/>
      <c r="EGG18"/>
      <c r="EGH18"/>
      <c r="EGI18"/>
      <c r="EGJ18"/>
      <c r="EGK18"/>
      <c r="EGL18"/>
      <c r="EGM18"/>
      <c r="EGN18"/>
      <c r="EGO18"/>
      <c r="EGP18"/>
      <c r="EGQ18"/>
      <c r="EGR18"/>
      <c r="EGS18"/>
      <c r="EGT18"/>
      <c r="EGU18"/>
      <c r="EGV18"/>
      <c r="EGW18"/>
      <c r="EGX18"/>
      <c r="EGY18"/>
      <c r="EGZ18"/>
      <c r="EHA18"/>
      <c r="EHB18"/>
      <c r="EHC18"/>
      <c r="EHD18"/>
      <c r="EHE18"/>
      <c r="EHF18"/>
      <c r="EHG18"/>
      <c r="EHH18"/>
      <c r="EHI18"/>
      <c r="EHJ18"/>
      <c r="EHK18"/>
      <c r="EHL18"/>
      <c r="EHM18"/>
      <c r="EHN18"/>
      <c r="EHO18"/>
      <c r="EHP18"/>
      <c r="EHQ18"/>
      <c r="EHR18"/>
      <c r="EHS18"/>
      <c r="EHT18"/>
      <c r="EHU18"/>
      <c r="EHV18"/>
      <c r="EHW18"/>
      <c r="EHX18"/>
      <c r="EHY18"/>
      <c r="EHZ18"/>
      <c r="EIA18"/>
      <c r="EIB18"/>
      <c r="EIC18"/>
      <c r="EID18"/>
      <c r="EIE18"/>
      <c r="EIF18"/>
      <c r="EIG18"/>
      <c r="EIH18"/>
      <c r="EII18"/>
      <c r="EIJ18"/>
      <c r="EIK18"/>
      <c r="EIL18"/>
      <c r="EIM18"/>
      <c r="EIN18"/>
      <c r="EIO18"/>
      <c r="EIP18"/>
      <c r="EIQ18"/>
      <c r="EIR18"/>
      <c r="EIS18"/>
      <c r="EIT18"/>
      <c r="EIU18"/>
      <c r="EIV18"/>
      <c r="EIW18"/>
      <c r="EIX18"/>
      <c r="EIY18"/>
      <c r="EIZ18"/>
      <c r="EJA18"/>
      <c r="EJB18"/>
      <c r="EJC18"/>
      <c r="EJD18"/>
      <c r="EJE18"/>
      <c r="EJF18"/>
      <c r="EJG18"/>
      <c r="EJH18"/>
      <c r="EJI18"/>
      <c r="EJJ18"/>
      <c r="EJK18"/>
      <c r="EJL18"/>
      <c r="EJM18"/>
      <c r="EJN18"/>
      <c r="EJO18"/>
      <c r="EJP18"/>
      <c r="EJQ18"/>
      <c r="EJR18"/>
      <c r="EJS18"/>
      <c r="EJT18"/>
      <c r="EJU18"/>
      <c r="EJV18"/>
      <c r="EJW18"/>
      <c r="EJX18"/>
      <c r="EJY18"/>
      <c r="EJZ18"/>
      <c r="EKA18"/>
      <c r="EKB18"/>
      <c r="EKC18"/>
      <c r="EKD18"/>
      <c r="EKE18"/>
      <c r="EKF18"/>
      <c r="EKG18"/>
      <c r="EKH18"/>
      <c r="EKI18"/>
      <c r="EKJ18"/>
      <c r="EKK18"/>
      <c r="EKL18"/>
      <c r="EKM18"/>
      <c r="EKN18"/>
      <c r="EKO18"/>
      <c r="EKP18"/>
      <c r="EKQ18"/>
      <c r="EKR18"/>
      <c r="EKS18"/>
      <c r="EKT18"/>
      <c r="EKU18"/>
      <c r="EKV18"/>
      <c r="EKW18"/>
      <c r="EKX18"/>
      <c r="EKY18"/>
      <c r="EKZ18"/>
      <c r="ELA18"/>
      <c r="ELB18"/>
      <c r="ELC18"/>
      <c r="ELD18"/>
      <c r="ELE18"/>
      <c r="ELF18"/>
      <c r="ELG18"/>
      <c r="ELH18"/>
      <c r="ELI18"/>
      <c r="ELJ18"/>
      <c r="ELK18"/>
      <c r="ELL18"/>
      <c r="ELM18"/>
      <c r="ELN18"/>
      <c r="ELO18"/>
      <c r="ELP18"/>
      <c r="ELQ18"/>
      <c r="ELR18"/>
      <c r="ELS18"/>
      <c r="ELT18"/>
      <c r="ELU18"/>
      <c r="ELV18"/>
      <c r="ELW18"/>
      <c r="ELX18"/>
      <c r="ELY18"/>
      <c r="ELZ18"/>
      <c r="EMA18"/>
      <c r="EMB18"/>
      <c r="EMC18"/>
      <c r="EMD18"/>
      <c r="EME18"/>
      <c r="EMF18"/>
      <c r="EMG18"/>
      <c r="EMH18"/>
      <c r="EMI18"/>
      <c r="EMJ18"/>
      <c r="EMK18"/>
      <c r="EML18"/>
      <c r="EMM18"/>
      <c r="EMN18"/>
      <c r="EMO18"/>
      <c r="EMP18"/>
      <c r="EMQ18"/>
      <c r="EMR18"/>
      <c r="EMS18"/>
      <c r="EMT18"/>
      <c r="EMU18"/>
      <c r="EMV18"/>
      <c r="EMW18"/>
      <c r="EMX18"/>
      <c r="EMY18"/>
      <c r="EMZ18"/>
      <c r="ENA18"/>
      <c r="ENB18"/>
      <c r="ENC18"/>
      <c r="END18"/>
      <c r="ENE18"/>
      <c r="ENF18"/>
      <c r="ENG18"/>
      <c r="ENH18"/>
      <c r="ENI18"/>
      <c r="ENJ18"/>
      <c r="ENK18"/>
      <c r="ENL18"/>
      <c r="ENM18"/>
      <c r="ENN18"/>
      <c r="ENO18"/>
      <c r="ENP18"/>
      <c r="ENQ18"/>
      <c r="ENR18"/>
      <c r="ENS18"/>
      <c r="ENT18"/>
      <c r="ENU18"/>
      <c r="ENV18"/>
      <c r="ENW18"/>
      <c r="ENX18"/>
      <c r="ENY18"/>
      <c r="ENZ18"/>
      <c r="EOA18"/>
      <c r="EOB18"/>
      <c r="EOC18"/>
      <c r="EOD18"/>
      <c r="EOE18"/>
      <c r="EOF18"/>
      <c r="EOG18"/>
      <c r="EOH18"/>
      <c r="EOI18"/>
      <c r="EOJ18"/>
      <c r="EOK18"/>
      <c r="EOL18"/>
      <c r="EOM18"/>
      <c r="EON18"/>
      <c r="EOO18"/>
      <c r="EOP18"/>
      <c r="EOQ18"/>
      <c r="EOR18"/>
      <c r="EOS18"/>
      <c r="EOT18"/>
      <c r="EOU18"/>
      <c r="EOV18"/>
      <c r="EOW18"/>
      <c r="EOX18"/>
      <c r="EOY18"/>
      <c r="EOZ18"/>
      <c r="EPA18"/>
      <c r="EPB18"/>
      <c r="EPC18"/>
      <c r="EPD18"/>
      <c r="EPE18"/>
      <c r="EPF18"/>
      <c r="EPG18"/>
      <c r="EPH18"/>
      <c r="EPI18"/>
      <c r="EPJ18"/>
      <c r="EPK18"/>
      <c r="EPL18"/>
      <c r="EPM18"/>
      <c r="EPN18"/>
      <c r="EPO18"/>
      <c r="EPP18"/>
      <c r="EPQ18"/>
      <c r="EPR18"/>
      <c r="EPS18"/>
      <c r="EPT18"/>
      <c r="EPU18"/>
      <c r="EPV18"/>
      <c r="EPW18"/>
      <c r="EPX18"/>
      <c r="EPY18"/>
      <c r="EPZ18"/>
      <c r="EQA18"/>
      <c r="EQB18"/>
      <c r="EQC18"/>
      <c r="EQD18"/>
      <c r="EQE18"/>
      <c r="EQF18"/>
      <c r="EQG18"/>
      <c r="EQH18"/>
      <c r="EQI18"/>
      <c r="EQJ18"/>
      <c r="EQK18"/>
      <c r="EQL18"/>
      <c r="EQM18"/>
      <c r="EQN18"/>
      <c r="EQO18"/>
      <c r="EQP18"/>
      <c r="EQQ18"/>
      <c r="EQR18"/>
      <c r="EQS18"/>
      <c r="EQT18"/>
      <c r="EQU18"/>
      <c r="EQV18"/>
      <c r="EQW18"/>
      <c r="EQX18"/>
      <c r="EQY18"/>
      <c r="EQZ18"/>
      <c r="ERA18"/>
      <c r="ERB18"/>
      <c r="ERC18"/>
      <c r="ERD18"/>
      <c r="ERE18"/>
      <c r="ERF18"/>
      <c r="ERG18"/>
      <c r="ERH18"/>
      <c r="ERI18"/>
      <c r="ERJ18"/>
      <c r="ERK18"/>
      <c r="ERL18"/>
      <c r="ERM18"/>
      <c r="ERN18"/>
      <c r="ERO18"/>
      <c r="ERP18"/>
      <c r="ERQ18"/>
      <c r="ERR18"/>
      <c r="ERS18"/>
      <c r="ERT18"/>
      <c r="ERU18"/>
      <c r="ERV18"/>
      <c r="ERW18"/>
      <c r="ERX18"/>
      <c r="ERY18"/>
      <c r="ERZ18"/>
      <c r="ESA18"/>
      <c r="ESB18"/>
      <c r="ESC18"/>
      <c r="ESD18"/>
      <c r="ESE18"/>
      <c r="ESF18"/>
      <c r="ESG18"/>
      <c r="ESH18"/>
      <c r="ESI18"/>
      <c r="ESJ18"/>
      <c r="ESK18"/>
      <c r="ESL18"/>
      <c r="ESM18"/>
      <c r="ESN18"/>
      <c r="ESO18"/>
      <c r="ESP18"/>
      <c r="ESQ18"/>
      <c r="ESR18"/>
      <c r="ESS18"/>
      <c r="EST18"/>
      <c r="ESU18"/>
      <c r="ESV18"/>
      <c r="ESW18"/>
      <c r="ESX18"/>
      <c r="ESY18"/>
      <c r="ESZ18"/>
      <c r="ETA18"/>
      <c r="ETB18"/>
      <c r="ETC18"/>
      <c r="ETD18"/>
      <c r="ETE18"/>
      <c r="ETF18"/>
      <c r="ETG18"/>
      <c r="ETH18"/>
      <c r="ETI18"/>
      <c r="ETJ18"/>
      <c r="ETK18"/>
      <c r="ETL18"/>
      <c r="ETM18"/>
      <c r="ETN18"/>
      <c r="ETO18"/>
      <c r="ETP18"/>
      <c r="ETQ18"/>
      <c r="ETR18"/>
      <c r="ETS18"/>
      <c r="ETT18"/>
      <c r="ETU18"/>
      <c r="ETV18"/>
      <c r="ETW18"/>
      <c r="ETX18"/>
      <c r="ETY18"/>
      <c r="ETZ18"/>
      <c r="EUA18"/>
      <c r="EUB18"/>
      <c r="EUC18"/>
      <c r="EUD18"/>
      <c r="EUE18"/>
      <c r="EUF18"/>
      <c r="EUG18"/>
      <c r="EUH18"/>
      <c r="EUI18"/>
      <c r="EUJ18"/>
      <c r="EUK18"/>
      <c r="EUL18"/>
      <c r="EUM18"/>
      <c r="EUN18"/>
      <c r="EUO18"/>
      <c r="EUP18"/>
      <c r="EUQ18"/>
      <c r="EUR18"/>
      <c r="EUS18"/>
      <c r="EUT18"/>
      <c r="EUU18"/>
      <c r="EUV18"/>
      <c r="EUW18"/>
      <c r="EUX18"/>
      <c r="EUY18"/>
      <c r="EUZ18"/>
      <c r="EVA18"/>
      <c r="EVB18"/>
      <c r="EVC18"/>
      <c r="EVD18"/>
      <c r="EVE18"/>
      <c r="EVF18"/>
      <c r="EVG18"/>
      <c r="EVH18"/>
      <c r="EVI18"/>
      <c r="EVJ18"/>
      <c r="EVK18"/>
      <c r="EVL18"/>
      <c r="EVM18"/>
      <c r="EVN18"/>
      <c r="EVO18"/>
      <c r="EVP18"/>
      <c r="EVQ18"/>
      <c r="EVR18"/>
      <c r="EVS18"/>
      <c r="EVT18"/>
      <c r="EVU18"/>
      <c r="EVV18"/>
      <c r="EVW18"/>
      <c r="EVX18"/>
      <c r="EVY18"/>
      <c r="EVZ18"/>
      <c r="EWA18"/>
      <c r="EWB18"/>
      <c r="EWC18"/>
      <c r="EWD18"/>
      <c r="EWE18"/>
      <c r="EWF18"/>
      <c r="EWG18"/>
      <c r="EWH18"/>
      <c r="EWI18"/>
      <c r="EWJ18"/>
      <c r="EWK18"/>
      <c r="EWL18"/>
      <c r="EWM18"/>
      <c r="EWN18"/>
      <c r="EWO18"/>
      <c r="EWP18"/>
      <c r="EWQ18"/>
      <c r="EWR18"/>
      <c r="EWS18"/>
      <c r="EWT18"/>
      <c r="EWU18"/>
      <c r="EWV18"/>
      <c r="EWW18"/>
      <c r="EWX18"/>
      <c r="EWY18"/>
      <c r="EWZ18"/>
      <c r="EXA18"/>
      <c r="EXB18"/>
      <c r="EXC18"/>
      <c r="EXD18"/>
      <c r="EXE18"/>
      <c r="EXF18"/>
      <c r="EXG18"/>
      <c r="EXH18"/>
      <c r="EXI18"/>
      <c r="EXJ18"/>
      <c r="EXK18"/>
      <c r="EXL18"/>
      <c r="EXM18"/>
      <c r="EXN18"/>
      <c r="EXO18"/>
      <c r="EXP18"/>
      <c r="EXQ18"/>
      <c r="EXR18"/>
      <c r="EXS18"/>
      <c r="EXT18"/>
      <c r="EXU18"/>
      <c r="EXV18"/>
      <c r="EXW18"/>
      <c r="EXX18"/>
      <c r="EXY18"/>
      <c r="EXZ18"/>
      <c r="EYA18"/>
      <c r="EYB18"/>
      <c r="EYC18"/>
      <c r="EYD18"/>
      <c r="EYE18"/>
      <c r="EYF18"/>
      <c r="EYG18"/>
      <c r="EYH18"/>
      <c r="EYI18"/>
      <c r="EYJ18"/>
      <c r="EYK18"/>
      <c r="EYL18"/>
      <c r="EYM18"/>
      <c r="EYN18"/>
      <c r="EYO18"/>
      <c r="EYP18"/>
      <c r="EYQ18"/>
      <c r="EYR18"/>
      <c r="EYS18"/>
      <c r="EYT18"/>
      <c r="EYU18"/>
      <c r="EYV18"/>
      <c r="EYW18"/>
      <c r="EYX18"/>
      <c r="EYY18"/>
      <c r="EYZ18"/>
      <c r="EZA18"/>
      <c r="EZB18"/>
      <c r="EZC18"/>
      <c r="EZD18"/>
      <c r="EZE18"/>
      <c r="EZF18"/>
      <c r="EZG18"/>
      <c r="EZH18"/>
      <c r="EZI18"/>
      <c r="EZJ18"/>
      <c r="EZK18"/>
      <c r="EZL18"/>
      <c r="EZM18"/>
      <c r="EZN18"/>
      <c r="EZO18"/>
      <c r="EZP18"/>
      <c r="EZQ18"/>
      <c r="EZR18"/>
      <c r="EZS18"/>
      <c r="EZT18"/>
      <c r="EZU18"/>
      <c r="EZV18"/>
      <c r="EZW18"/>
      <c r="EZX18"/>
      <c r="EZY18"/>
      <c r="EZZ18"/>
      <c r="FAA18"/>
      <c r="FAB18"/>
      <c r="FAC18"/>
      <c r="FAD18"/>
      <c r="FAE18"/>
      <c r="FAF18"/>
      <c r="FAG18"/>
      <c r="FAH18"/>
      <c r="FAI18"/>
      <c r="FAJ18"/>
      <c r="FAK18"/>
      <c r="FAL18"/>
      <c r="FAM18"/>
      <c r="FAN18"/>
      <c r="FAO18"/>
      <c r="FAP18"/>
      <c r="FAQ18"/>
      <c r="FAR18"/>
      <c r="FAS18"/>
      <c r="FAT18"/>
      <c r="FAU18"/>
      <c r="FAV18"/>
      <c r="FAW18"/>
      <c r="FAX18"/>
      <c r="FAY18"/>
      <c r="FAZ18"/>
      <c r="FBA18"/>
      <c r="FBB18"/>
      <c r="FBC18"/>
      <c r="FBD18"/>
      <c r="FBE18"/>
      <c r="FBF18"/>
      <c r="FBG18"/>
      <c r="FBH18"/>
      <c r="FBI18"/>
      <c r="FBJ18"/>
      <c r="FBK18"/>
      <c r="FBL18"/>
      <c r="FBM18"/>
      <c r="FBN18"/>
      <c r="FBO18"/>
      <c r="FBP18"/>
      <c r="FBQ18"/>
      <c r="FBR18"/>
      <c r="FBS18"/>
      <c r="FBT18"/>
      <c r="FBU18"/>
      <c r="FBV18"/>
      <c r="FBW18"/>
      <c r="FBX18"/>
      <c r="FBY18"/>
      <c r="FBZ18"/>
      <c r="FCA18"/>
      <c r="FCB18"/>
      <c r="FCC18"/>
      <c r="FCD18"/>
      <c r="FCE18"/>
      <c r="FCF18"/>
      <c r="FCG18"/>
      <c r="FCH18"/>
      <c r="FCI18"/>
      <c r="FCJ18"/>
      <c r="FCK18"/>
      <c r="FCL18"/>
      <c r="FCM18"/>
      <c r="FCN18"/>
      <c r="FCO18"/>
      <c r="FCP18"/>
      <c r="FCQ18"/>
      <c r="FCR18"/>
      <c r="FCS18"/>
      <c r="FCT18"/>
      <c r="FCU18"/>
      <c r="FCV18"/>
      <c r="FCW18"/>
      <c r="FCX18"/>
      <c r="FCY18"/>
      <c r="FCZ18"/>
      <c r="FDA18"/>
      <c r="FDB18"/>
      <c r="FDC18"/>
      <c r="FDD18"/>
      <c r="FDE18"/>
      <c r="FDF18"/>
      <c r="FDG18"/>
      <c r="FDH18"/>
      <c r="FDI18"/>
      <c r="FDJ18"/>
      <c r="FDK18"/>
      <c r="FDL18"/>
      <c r="FDM18"/>
      <c r="FDN18"/>
      <c r="FDO18"/>
      <c r="FDP18"/>
      <c r="FDQ18"/>
      <c r="FDR18"/>
      <c r="FDS18"/>
      <c r="FDT18"/>
      <c r="FDU18"/>
      <c r="FDV18"/>
      <c r="FDW18"/>
      <c r="FDX18"/>
      <c r="FDY18"/>
      <c r="FDZ18"/>
      <c r="FEA18"/>
      <c r="FEB18"/>
      <c r="FEC18"/>
      <c r="FED18"/>
      <c r="FEE18"/>
      <c r="FEF18"/>
      <c r="FEG18"/>
      <c r="FEH18"/>
      <c r="FEI18"/>
      <c r="FEJ18"/>
      <c r="FEK18"/>
      <c r="FEL18"/>
      <c r="FEM18"/>
      <c r="FEN18"/>
      <c r="FEO18"/>
      <c r="FEP18"/>
      <c r="FEQ18"/>
      <c r="FER18"/>
      <c r="FES18"/>
      <c r="FET18"/>
      <c r="FEU18"/>
      <c r="FEV18"/>
      <c r="FEW18"/>
      <c r="FEX18"/>
      <c r="FEY18"/>
      <c r="FEZ18"/>
      <c r="FFA18"/>
      <c r="FFB18"/>
      <c r="FFC18"/>
      <c r="FFD18"/>
      <c r="FFE18"/>
      <c r="FFF18"/>
      <c r="FFG18"/>
      <c r="FFH18"/>
      <c r="FFI18"/>
      <c r="FFJ18"/>
      <c r="FFK18"/>
      <c r="FFL18"/>
      <c r="FFM18"/>
      <c r="FFN18"/>
      <c r="FFO18"/>
      <c r="FFP18"/>
      <c r="FFQ18"/>
      <c r="FFR18"/>
      <c r="FFS18"/>
      <c r="FFT18"/>
      <c r="FFU18"/>
      <c r="FFV18"/>
      <c r="FFW18"/>
      <c r="FFX18"/>
      <c r="FFY18"/>
      <c r="FFZ18"/>
      <c r="FGA18"/>
      <c r="FGB18"/>
      <c r="FGC18"/>
      <c r="FGD18"/>
      <c r="FGE18"/>
      <c r="FGF18"/>
      <c r="FGG18"/>
      <c r="FGH18"/>
      <c r="FGI18"/>
      <c r="FGJ18"/>
      <c r="FGK18"/>
      <c r="FGL18"/>
      <c r="FGM18"/>
      <c r="FGN18"/>
      <c r="FGO18"/>
      <c r="FGP18"/>
      <c r="FGQ18"/>
      <c r="FGR18"/>
      <c r="FGS18"/>
      <c r="FGT18"/>
      <c r="FGU18"/>
      <c r="FGV18"/>
      <c r="FGW18"/>
      <c r="FGX18"/>
      <c r="FGY18"/>
      <c r="FGZ18"/>
      <c r="FHA18"/>
      <c r="FHB18"/>
      <c r="FHC18"/>
      <c r="FHD18"/>
      <c r="FHE18"/>
      <c r="FHF18"/>
      <c r="FHG18"/>
      <c r="FHH18"/>
      <c r="FHI18"/>
      <c r="FHJ18"/>
      <c r="FHK18"/>
      <c r="FHL18"/>
      <c r="FHM18"/>
      <c r="FHN18"/>
      <c r="FHO18"/>
      <c r="FHP18"/>
      <c r="FHQ18"/>
      <c r="FHR18"/>
      <c r="FHS18"/>
      <c r="FHT18"/>
      <c r="FHU18"/>
      <c r="FHV18"/>
      <c r="FHW18"/>
      <c r="FHX18"/>
      <c r="FHY18"/>
      <c r="FHZ18"/>
      <c r="FIA18"/>
      <c r="FIB18"/>
      <c r="FIC18"/>
      <c r="FID18"/>
      <c r="FIE18"/>
      <c r="FIF18"/>
      <c r="FIG18"/>
      <c r="FIH18"/>
      <c r="FII18"/>
      <c r="FIJ18"/>
      <c r="FIK18"/>
      <c r="FIL18"/>
      <c r="FIM18"/>
      <c r="FIN18"/>
      <c r="FIO18"/>
      <c r="FIP18"/>
      <c r="FIQ18"/>
      <c r="FIR18"/>
      <c r="FIS18"/>
      <c r="FIT18"/>
      <c r="FIU18"/>
      <c r="FIV18"/>
      <c r="FIW18"/>
      <c r="FIX18"/>
      <c r="FIY18"/>
      <c r="FIZ18"/>
      <c r="FJA18"/>
      <c r="FJB18"/>
      <c r="FJC18"/>
      <c r="FJD18"/>
      <c r="FJE18"/>
      <c r="FJF18"/>
      <c r="FJG18"/>
      <c r="FJH18"/>
      <c r="FJI18"/>
      <c r="FJJ18"/>
      <c r="FJK18"/>
      <c r="FJL18"/>
      <c r="FJM18"/>
      <c r="FJN18"/>
      <c r="FJO18"/>
      <c r="FJP18"/>
      <c r="FJQ18"/>
      <c r="FJR18"/>
      <c r="FJS18"/>
      <c r="FJT18"/>
      <c r="FJU18"/>
      <c r="FJV18"/>
      <c r="FJW18"/>
      <c r="FJX18"/>
      <c r="FJY18"/>
      <c r="FJZ18"/>
      <c r="FKA18"/>
      <c r="FKB18"/>
      <c r="FKC18"/>
      <c r="FKD18"/>
      <c r="FKE18"/>
      <c r="FKF18"/>
      <c r="FKG18"/>
      <c r="FKH18"/>
      <c r="FKI18"/>
      <c r="FKJ18"/>
      <c r="FKK18"/>
      <c r="FKL18"/>
      <c r="FKM18"/>
      <c r="FKN18"/>
      <c r="FKO18"/>
      <c r="FKP18"/>
      <c r="FKQ18"/>
      <c r="FKR18"/>
      <c r="FKS18"/>
      <c r="FKT18"/>
      <c r="FKU18"/>
      <c r="FKV18"/>
      <c r="FKW18"/>
      <c r="FKX18"/>
      <c r="FKY18"/>
      <c r="FKZ18"/>
      <c r="FLA18"/>
      <c r="FLB18"/>
      <c r="FLC18"/>
      <c r="FLD18"/>
      <c r="FLE18"/>
      <c r="FLF18"/>
      <c r="FLG18"/>
      <c r="FLH18"/>
      <c r="FLI18"/>
      <c r="FLJ18"/>
      <c r="FLK18"/>
      <c r="FLL18"/>
      <c r="FLM18"/>
      <c r="FLN18"/>
      <c r="FLO18"/>
      <c r="FLP18"/>
      <c r="FLQ18"/>
      <c r="FLR18"/>
      <c r="FLS18"/>
      <c r="FLT18"/>
      <c r="FLU18"/>
      <c r="FLV18"/>
      <c r="FLW18"/>
      <c r="FLX18"/>
      <c r="FLY18"/>
      <c r="FLZ18"/>
      <c r="FMA18"/>
      <c r="FMB18"/>
      <c r="FMC18"/>
      <c r="FMD18"/>
      <c r="FME18"/>
      <c r="FMF18"/>
      <c r="FMG18"/>
      <c r="FMH18"/>
      <c r="FMI18"/>
      <c r="FMJ18"/>
      <c r="FMK18"/>
      <c r="FML18"/>
      <c r="FMM18"/>
      <c r="FMN18"/>
      <c r="FMO18"/>
      <c r="FMP18"/>
      <c r="FMQ18"/>
      <c r="FMR18"/>
      <c r="FMS18"/>
      <c r="FMT18"/>
      <c r="FMU18"/>
      <c r="FMV18"/>
      <c r="FMW18"/>
      <c r="FMX18"/>
      <c r="FMY18"/>
      <c r="FMZ18"/>
      <c r="FNA18"/>
      <c r="FNB18"/>
      <c r="FNC18"/>
      <c r="FND18"/>
      <c r="FNE18"/>
      <c r="FNF18"/>
      <c r="FNG18"/>
      <c r="FNH18"/>
      <c r="FNI18"/>
      <c r="FNJ18"/>
      <c r="FNK18"/>
      <c r="FNL18"/>
      <c r="FNM18"/>
      <c r="FNN18"/>
      <c r="FNO18"/>
      <c r="FNP18"/>
      <c r="FNQ18"/>
      <c r="FNR18"/>
      <c r="FNS18"/>
      <c r="FNT18"/>
      <c r="FNU18"/>
      <c r="FNV18"/>
      <c r="FNW18"/>
      <c r="FNX18"/>
      <c r="FNY18"/>
      <c r="FNZ18"/>
      <c r="FOA18"/>
      <c r="FOB18"/>
      <c r="FOC18"/>
      <c r="FOD18"/>
      <c r="FOE18"/>
      <c r="FOF18"/>
      <c r="FOG18"/>
      <c r="FOH18"/>
      <c r="FOI18"/>
      <c r="FOJ18"/>
      <c r="FOK18"/>
      <c r="FOL18"/>
      <c r="FOM18"/>
      <c r="FON18"/>
      <c r="FOO18"/>
      <c r="FOP18"/>
      <c r="FOQ18"/>
      <c r="FOR18"/>
      <c r="FOS18"/>
      <c r="FOT18"/>
      <c r="FOU18"/>
      <c r="FOV18"/>
      <c r="FOW18"/>
      <c r="FOX18"/>
      <c r="FOY18"/>
      <c r="FOZ18"/>
      <c r="FPA18"/>
      <c r="FPB18"/>
      <c r="FPC18"/>
      <c r="FPD18"/>
      <c r="FPE18"/>
      <c r="FPF18"/>
      <c r="FPG18"/>
      <c r="FPH18"/>
      <c r="FPI18"/>
      <c r="FPJ18"/>
      <c r="FPK18"/>
      <c r="FPL18"/>
      <c r="FPM18"/>
      <c r="FPN18"/>
      <c r="FPO18"/>
      <c r="FPP18"/>
      <c r="FPQ18"/>
      <c r="FPR18"/>
      <c r="FPS18"/>
      <c r="FPT18"/>
      <c r="FPU18"/>
      <c r="FPV18"/>
      <c r="FPW18"/>
      <c r="FPX18"/>
      <c r="FPY18"/>
      <c r="FPZ18"/>
      <c r="FQA18"/>
      <c r="FQB18"/>
      <c r="FQC18"/>
      <c r="FQD18"/>
      <c r="FQE18"/>
      <c r="FQF18"/>
      <c r="FQG18"/>
      <c r="FQH18"/>
      <c r="FQI18"/>
      <c r="FQJ18"/>
      <c r="FQK18"/>
      <c r="FQL18"/>
      <c r="FQM18"/>
      <c r="FQN18"/>
      <c r="FQO18"/>
      <c r="FQP18"/>
      <c r="FQQ18"/>
      <c r="FQR18"/>
      <c r="FQS18"/>
      <c r="FQT18"/>
      <c r="FQU18"/>
      <c r="FQV18"/>
      <c r="FQW18"/>
      <c r="FQX18"/>
      <c r="FQY18"/>
      <c r="FQZ18"/>
      <c r="FRA18"/>
      <c r="FRB18"/>
      <c r="FRC18"/>
      <c r="FRD18"/>
      <c r="FRE18"/>
      <c r="FRF18"/>
      <c r="FRG18"/>
      <c r="FRH18"/>
      <c r="FRI18"/>
      <c r="FRJ18"/>
      <c r="FRK18"/>
      <c r="FRL18"/>
      <c r="FRM18"/>
      <c r="FRN18"/>
      <c r="FRO18"/>
      <c r="FRP18"/>
      <c r="FRQ18"/>
      <c r="FRR18"/>
      <c r="FRS18"/>
      <c r="FRT18"/>
      <c r="FRU18"/>
      <c r="FRV18"/>
      <c r="FRW18"/>
      <c r="FRX18"/>
      <c r="FRY18"/>
      <c r="FRZ18"/>
      <c r="FSA18"/>
      <c r="FSB18"/>
      <c r="FSC18"/>
      <c r="FSD18"/>
      <c r="FSE18"/>
      <c r="FSF18"/>
      <c r="FSG18"/>
      <c r="FSH18"/>
      <c r="FSI18"/>
      <c r="FSJ18"/>
      <c r="FSK18"/>
      <c r="FSL18"/>
      <c r="FSM18"/>
      <c r="FSN18"/>
      <c r="FSO18"/>
      <c r="FSP18"/>
      <c r="FSQ18"/>
      <c r="FSR18"/>
      <c r="FSS18"/>
      <c r="FST18"/>
      <c r="FSU18"/>
      <c r="FSV18"/>
      <c r="FSW18"/>
      <c r="FSX18"/>
      <c r="FSY18"/>
      <c r="FSZ18"/>
      <c r="FTA18"/>
      <c r="FTB18"/>
      <c r="FTC18"/>
      <c r="FTD18"/>
      <c r="FTE18"/>
      <c r="FTF18"/>
      <c r="FTG18"/>
      <c r="FTH18"/>
      <c r="FTI18"/>
      <c r="FTJ18"/>
      <c r="FTK18"/>
      <c r="FTL18"/>
      <c r="FTM18"/>
      <c r="FTN18"/>
      <c r="FTO18"/>
      <c r="FTP18"/>
      <c r="FTQ18"/>
      <c r="FTR18"/>
      <c r="FTS18"/>
      <c r="FTT18"/>
      <c r="FTU18"/>
      <c r="FTV18"/>
      <c r="FTW18"/>
      <c r="FTX18"/>
      <c r="FTY18"/>
      <c r="FTZ18"/>
      <c r="FUA18"/>
      <c r="FUB18"/>
      <c r="FUC18"/>
      <c r="FUD18"/>
      <c r="FUE18"/>
      <c r="FUF18"/>
      <c r="FUG18"/>
      <c r="FUH18"/>
      <c r="FUI18"/>
      <c r="FUJ18"/>
      <c r="FUK18"/>
      <c r="FUL18"/>
      <c r="FUM18"/>
      <c r="FUN18"/>
      <c r="FUO18"/>
      <c r="FUP18"/>
      <c r="FUQ18"/>
      <c r="FUR18"/>
      <c r="FUS18"/>
      <c r="FUT18"/>
      <c r="FUU18"/>
      <c r="FUV18"/>
      <c r="FUW18"/>
      <c r="FUX18"/>
      <c r="FUY18"/>
      <c r="FUZ18"/>
      <c r="FVA18"/>
      <c r="FVB18"/>
      <c r="FVC18"/>
      <c r="FVD18"/>
      <c r="FVE18"/>
      <c r="FVF18"/>
      <c r="FVG18"/>
      <c r="FVH18"/>
      <c r="FVI18"/>
      <c r="FVJ18"/>
      <c r="FVK18"/>
      <c r="FVL18"/>
      <c r="FVM18"/>
      <c r="FVN18"/>
      <c r="FVO18"/>
      <c r="FVP18"/>
      <c r="FVQ18"/>
      <c r="FVR18"/>
      <c r="FVS18"/>
      <c r="FVT18"/>
      <c r="FVU18"/>
      <c r="FVV18"/>
      <c r="FVW18"/>
      <c r="FVX18"/>
      <c r="FVY18"/>
      <c r="FVZ18"/>
      <c r="FWA18"/>
      <c r="FWB18"/>
      <c r="FWC18"/>
      <c r="FWD18"/>
      <c r="FWE18"/>
      <c r="FWF18"/>
      <c r="FWG18"/>
      <c r="FWH18"/>
      <c r="FWI18"/>
      <c r="FWJ18"/>
      <c r="FWK18"/>
      <c r="FWL18"/>
      <c r="FWM18"/>
      <c r="FWN18"/>
      <c r="FWO18"/>
      <c r="FWP18"/>
      <c r="FWQ18"/>
      <c r="FWR18"/>
      <c r="FWS18"/>
      <c r="FWT18"/>
      <c r="FWU18"/>
      <c r="FWV18"/>
      <c r="FWW18"/>
      <c r="FWX18"/>
      <c r="FWY18"/>
      <c r="FWZ18"/>
      <c r="FXA18"/>
      <c r="FXB18"/>
      <c r="FXC18"/>
      <c r="FXD18"/>
      <c r="FXE18"/>
      <c r="FXF18"/>
      <c r="FXG18"/>
      <c r="FXH18"/>
      <c r="FXI18"/>
      <c r="FXJ18"/>
      <c r="FXK18"/>
      <c r="FXL18"/>
      <c r="FXM18"/>
      <c r="FXN18"/>
      <c r="FXO18"/>
      <c r="FXP18"/>
      <c r="FXQ18"/>
      <c r="FXR18"/>
      <c r="FXS18"/>
      <c r="FXT18"/>
      <c r="FXU18"/>
      <c r="FXV18"/>
      <c r="FXW18"/>
      <c r="FXX18"/>
      <c r="FXY18"/>
      <c r="FXZ18"/>
      <c r="FYA18"/>
      <c r="FYB18"/>
      <c r="FYC18"/>
      <c r="FYD18"/>
      <c r="FYE18"/>
      <c r="FYF18"/>
      <c r="FYG18"/>
      <c r="FYH18"/>
      <c r="FYI18"/>
      <c r="FYJ18"/>
      <c r="FYK18"/>
      <c r="FYL18"/>
      <c r="FYM18"/>
      <c r="FYN18"/>
      <c r="FYO18"/>
      <c r="FYP18"/>
      <c r="FYQ18"/>
      <c r="FYR18"/>
      <c r="FYS18"/>
      <c r="FYT18"/>
      <c r="FYU18"/>
      <c r="FYV18"/>
      <c r="FYW18"/>
      <c r="FYX18"/>
      <c r="FYY18"/>
      <c r="FYZ18"/>
      <c r="FZA18"/>
      <c r="FZB18"/>
      <c r="FZC18"/>
      <c r="FZD18"/>
      <c r="FZE18"/>
      <c r="FZF18"/>
      <c r="FZG18"/>
      <c r="FZH18"/>
      <c r="FZI18"/>
      <c r="FZJ18"/>
      <c r="FZK18"/>
      <c r="FZL18"/>
      <c r="FZM18"/>
      <c r="FZN18"/>
      <c r="FZO18"/>
      <c r="FZP18"/>
      <c r="FZQ18"/>
      <c r="FZR18"/>
      <c r="FZS18"/>
      <c r="FZT18"/>
      <c r="FZU18"/>
      <c r="FZV18"/>
      <c r="FZW18"/>
      <c r="FZX18"/>
      <c r="FZY18"/>
      <c r="FZZ18"/>
      <c r="GAA18"/>
      <c r="GAB18"/>
      <c r="GAC18"/>
      <c r="GAD18"/>
      <c r="GAE18"/>
      <c r="GAF18"/>
      <c r="GAG18"/>
      <c r="GAH18"/>
      <c r="GAI18"/>
      <c r="GAJ18"/>
      <c r="GAK18"/>
      <c r="GAL18"/>
      <c r="GAM18"/>
      <c r="GAN18"/>
      <c r="GAO18"/>
      <c r="GAP18"/>
      <c r="GAQ18"/>
      <c r="GAR18"/>
      <c r="GAS18"/>
      <c r="GAT18"/>
      <c r="GAU18"/>
      <c r="GAV18"/>
      <c r="GAW18"/>
      <c r="GAX18"/>
      <c r="GAY18"/>
      <c r="GAZ18"/>
      <c r="GBA18"/>
      <c r="GBB18"/>
      <c r="GBC18"/>
      <c r="GBD18"/>
      <c r="GBE18"/>
      <c r="GBF18"/>
      <c r="GBG18"/>
      <c r="GBH18"/>
      <c r="GBI18"/>
      <c r="GBJ18"/>
      <c r="GBK18"/>
      <c r="GBL18"/>
      <c r="GBM18"/>
      <c r="GBN18"/>
      <c r="GBO18"/>
      <c r="GBP18"/>
      <c r="GBQ18"/>
      <c r="GBR18"/>
      <c r="GBS18"/>
      <c r="GBT18"/>
      <c r="GBU18"/>
      <c r="GBV18"/>
      <c r="GBW18"/>
      <c r="GBX18"/>
      <c r="GBY18"/>
      <c r="GBZ18"/>
      <c r="GCA18"/>
      <c r="GCB18"/>
      <c r="GCC18"/>
      <c r="GCD18"/>
      <c r="GCE18"/>
      <c r="GCF18"/>
      <c r="GCG18"/>
      <c r="GCH18"/>
      <c r="GCI18"/>
      <c r="GCJ18"/>
      <c r="GCK18"/>
      <c r="GCL18"/>
      <c r="GCM18"/>
      <c r="GCN18"/>
      <c r="GCO18"/>
      <c r="GCP18"/>
      <c r="GCQ18"/>
      <c r="GCR18"/>
      <c r="GCS18"/>
      <c r="GCT18"/>
      <c r="GCU18"/>
      <c r="GCV18"/>
      <c r="GCW18"/>
      <c r="GCX18"/>
      <c r="GCY18"/>
      <c r="GCZ18"/>
      <c r="GDA18"/>
      <c r="GDB18"/>
      <c r="GDC18"/>
      <c r="GDD18"/>
      <c r="GDE18"/>
      <c r="GDF18"/>
      <c r="GDG18"/>
      <c r="GDH18"/>
      <c r="GDI18"/>
      <c r="GDJ18"/>
      <c r="GDK18"/>
      <c r="GDL18"/>
      <c r="GDM18"/>
      <c r="GDN18"/>
      <c r="GDO18"/>
      <c r="GDP18"/>
      <c r="GDQ18"/>
      <c r="GDR18"/>
      <c r="GDS18"/>
      <c r="GDT18"/>
      <c r="GDU18"/>
      <c r="GDV18"/>
      <c r="GDW18"/>
      <c r="GDX18"/>
      <c r="GDY18"/>
      <c r="GDZ18"/>
      <c r="GEA18"/>
      <c r="GEB18"/>
      <c r="GEC18"/>
      <c r="GED18"/>
      <c r="GEE18"/>
      <c r="GEF18"/>
      <c r="GEG18"/>
      <c r="GEH18"/>
      <c r="GEI18"/>
      <c r="GEJ18"/>
      <c r="GEK18"/>
      <c r="GEL18"/>
      <c r="GEM18"/>
      <c r="GEN18"/>
      <c r="GEO18"/>
      <c r="GEP18"/>
      <c r="GEQ18"/>
      <c r="GER18"/>
      <c r="GES18"/>
      <c r="GET18"/>
      <c r="GEU18"/>
      <c r="GEV18"/>
      <c r="GEW18"/>
      <c r="GEX18"/>
      <c r="GEY18"/>
      <c r="GEZ18"/>
      <c r="GFA18"/>
      <c r="GFB18"/>
      <c r="GFC18"/>
      <c r="GFD18"/>
      <c r="GFE18"/>
      <c r="GFF18"/>
      <c r="GFG18"/>
      <c r="GFH18"/>
      <c r="GFI18"/>
      <c r="GFJ18"/>
      <c r="GFK18"/>
      <c r="GFL18"/>
      <c r="GFM18"/>
      <c r="GFN18"/>
      <c r="GFO18"/>
      <c r="GFP18"/>
      <c r="GFQ18"/>
      <c r="GFR18"/>
      <c r="GFS18"/>
      <c r="GFT18"/>
      <c r="GFU18"/>
      <c r="GFV18"/>
      <c r="GFW18"/>
      <c r="GFX18"/>
      <c r="GFY18"/>
      <c r="GFZ18"/>
      <c r="GGA18"/>
      <c r="GGB18"/>
      <c r="GGC18"/>
      <c r="GGD18"/>
      <c r="GGE18"/>
      <c r="GGF18"/>
      <c r="GGG18"/>
      <c r="GGH18"/>
      <c r="GGI18"/>
      <c r="GGJ18"/>
      <c r="GGK18"/>
      <c r="GGL18"/>
      <c r="GGM18"/>
      <c r="GGN18"/>
      <c r="GGO18"/>
      <c r="GGP18"/>
      <c r="GGQ18"/>
      <c r="GGR18"/>
      <c r="GGS18"/>
      <c r="GGT18"/>
      <c r="GGU18"/>
      <c r="GGV18"/>
      <c r="GGW18"/>
      <c r="GGX18"/>
      <c r="GGY18"/>
      <c r="GGZ18"/>
      <c r="GHA18"/>
      <c r="GHB18"/>
      <c r="GHC18"/>
      <c r="GHD18"/>
      <c r="GHE18"/>
      <c r="GHF18"/>
      <c r="GHG18"/>
      <c r="GHH18"/>
      <c r="GHI18"/>
      <c r="GHJ18"/>
      <c r="GHK18"/>
      <c r="GHL18"/>
      <c r="GHM18"/>
      <c r="GHN18"/>
      <c r="GHO18"/>
      <c r="GHP18"/>
      <c r="GHQ18"/>
      <c r="GHR18"/>
      <c r="GHS18"/>
      <c r="GHT18"/>
      <c r="GHU18"/>
      <c r="GHV18"/>
      <c r="GHW18"/>
      <c r="GHX18"/>
      <c r="GHY18"/>
      <c r="GHZ18"/>
      <c r="GIA18"/>
      <c r="GIB18"/>
      <c r="GIC18"/>
      <c r="GID18"/>
      <c r="GIE18"/>
      <c r="GIF18"/>
      <c r="GIG18"/>
      <c r="GIH18"/>
      <c r="GII18"/>
      <c r="GIJ18"/>
      <c r="GIK18"/>
      <c r="GIL18"/>
      <c r="GIM18"/>
      <c r="GIN18"/>
      <c r="GIO18"/>
      <c r="GIP18"/>
      <c r="GIQ18"/>
      <c r="GIR18"/>
      <c r="GIS18"/>
      <c r="GIT18"/>
      <c r="GIU18"/>
      <c r="GIV18"/>
      <c r="GIW18"/>
      <c r="GIX18"/>
      <c r="GIY18"/>
      <c r="GIZ18"/>
      <c r="GJA18"/>
      <c r="GJB18"/>
      <c r="GJC18"/>
      <c r="GJD18"/>
      <c r="GJE18"/>
      <c r="GJF18"/>
      <c r="GJG18"/>
      <c r="GJH18"/>
      <c r="GJI18"/>
      <c r="GJJ18"/>
      <c r="GJK18"/>
      <c r="GJL18"/>
      <c r="GJM18"/>
      <c r="GJN18"/>
      <c r="GJO18"/>
      <c r="GJP18"/>
      <c r="GJQ18"/>
      <c r="GJR18"/>
      <c r="GJS18"/>
      <c r="GJT18"/>
      <c r="GJU18"/>
      <c r="GJV18"/>
      <c r="GJW18"/>
      <c r="GJX18"/>
      <c r="GJY18"/>
      <c r="GJZ18"/>
      <c r="GKA18"/>
      <c r="GKB18"/>
      <c r="GKC18"/>
      <c r="GKD18"/>
      <c r="GKE18"/>
      <c r="GKF18"/>
      <c r="GKG18"/>
      <c r="GKH18"/>
      <c r="GKI18"/>
      <c r="GKJ18"/>
      <c r="GKK18"/>
      <c r="GKL18"/>
      <c r="GKM18"/>
      <c r="GKN18"/>
      <c r="GKO18"/>
      <c r="GKP18"/>
      <c r="GKQ18"/>
      <c r="GKR18"/>
      <c r="GKS18"/>
      <c r="GKT18"/>
      <c r="GKU18"/>
      <c r="GKV18"/>
      <c r="GKW18"/>
      <c r="GKX18"/>
      <c r="GKY18"/>
      <c r="GKZ18"/>
      <c r="GLA18"/>
      <c r="GLB18"/>
      <c r="GLC18"/>
      <c r="GLD18"/>
      <c r="GLE18"/>
      <c r="GLF18"/>
      <c r="GLG18"/>
      <c r="GLH18"/>
      <c r="GLI18"/>
      <c r="GLJ18"/>
      <c r="GLK18"/>
      <c r="GLL18"/>
      <c r="GLM18"/>
      <c r="GLN18"/>
      <c r="GLO18"/>
      <c r="GLP18"/>
      <c r="GLQ18"/>
      <c r="GLR18"/>
      <c r="GLS18"/>
      <c r="GLT18"/>
      <c r="GLU18"/>
      <c r="GLV18"/>
      <c r="GLW18"/>
      <c r="GLX18"/>
      <c r="GLY18"/>
      <c r="GLZ18"/>
      <c r="GMA18"/>
      <c r="GMB18"/>
      <c r="GMC18"/>
      <c r="GMD18"/>
      <c r="GME18"/>
      <c r="GMF18"/>
      <c r="GMG18"/>
      <c r="GMH18"/>
      <c r="GMI18"/>
      <c r="GMJ18"/>
      <c r="GMK18"/>
      <c r="GML18"/>
      <c r="GMM18"/>
      <c r="GMN18"/>
      <c r="GMO18"/>
      <c r="GMP18"/>
      <c r="GMQ18"/>
      <c r="GMR18"/>
      <c r="GMS18"/>
      <c r="GMT18"/>
      <c r="GMU18"/>
      <c r="GMV18"/>
      <c r="GMW18"/>
      <c r="GMX18"/>
      <c r="GMY18"/>
      <c r="GMZ18"/>
      <c r="GNA18"/>
      <c r="GNB18"/>
      <c r="GNC18"/>
      <c r="GND18"/>
      <c r="GNE18"/>
      <c r="GNF18"/>
      <c r="GNG18"/>
      <c r="GNH18"/>
      <c r="GNI18"/>
      <c r="GNJ18"/>
      <c r="GNK18"/>
      <c r="GNL18"/>
      <c r="GNM18"/>
      <c r="GNN18"/>
      <c r="GNO18"/>
      <c r="GNP18"/>
      <c r="GNQ18"/>
      <c r="GNR18"/>
      <c r="GNS18"/>
      <c r="GNT18"/>
      <c r="GNU18"/>
      <c r="GNV18"/>
      <c r="GNW18"/>
      <c r="GNX18"/>
      <c r="GNY18"/>
      <c r="GNZ18"/>
      <c r="GOA18"/>
      <c r="GOB18"/>
      <c r="GOC18"/>
      <c r="GOD18"/>
      <c r="GOE18"/>
      <c r="GOF18"/>
      <c r="GOG18"/>
      <c r="GOH18"/>
      <c r="GOI18"/>
      <c r="GOJ18"/>
      <c r="GOK18"/>
      <c r="GOL18"/>
      <c r="GOM18"/>
      <c r="GON18"/>
      <c r="GOO18"/>
      <c r="GOP18"/>
      <c r="GOQ18"/>
      <c r="GOR18"/>
      <c r="GOS18"/>
      <c r="GOT18"/>
      <c r="GOU18"/>
      <c r="GOV18"/>
      <c r="GOW18"/>
      <c r="GOX18"/>
      <c r="GOY18"/>
      <c r="GOZ18"/>
      <c r="GPA18"/>
      <c r="GPB18"/>
      <c r="GPC18"/>
      <c r="GPD18"/>
      <c r="GPE18"/>
      <c r="GPF18"/>
      <c r="GPG18"/>
      <c r="GPH18"/>
      <c r="GPI18"/>
      <c r="GPJ18"/>
      <c r="GPK18"/>
      <c r="GPL18"/>
      <c r="GPM18"/>
      <c r="GPN18"/>
      <c r="GPO18"/>
      <c r="GPP18"/>
      <c r="GPQ18"/>
      <c r="GPR18"/>
      <c r="GPS18"/>
      <c r="GPT18"/>
      <c r="GPU18"/>
      <c r="GPV18"/>
      <c r="GPW18"/>
      <c r="GPX18"/>
      <c r="GPY18"/>
      <c r="GPZ18"/>
      <c r="GQA18"/>
      <c r="GQB18"/>
      <c r="GQC18"/>
      <c r="GQD18"/>
      <c r="GQE18"/>
      <c r="GQF18"/>
      <c r="GQG18"/>
      <c r="GQH18"/>
      <c r="GQI18"/>
      <c r="GQJ18"/>
      <c r="GQK18"/>
      <c r="GQL18"/>
      <c r="GQM18"/>
      <c r="GQN18"/>
      <c r="GQO18"/>
      <c r="GQP18"/>
      <c r="GQQ18"/>
      <c r="GQR18"/>
      <c r="GQS18"/>
      <c r="GQT18"/>
      <c r="GQU18"/>
      <c r="GQV18"/>
      <c r="GQW18"/>
      <c r="GQX18"/>
      <c r="GQY18"/>
      <c r="GQZ18"/>
      <c r="GRA18"/>
      <c r="GRB18"/>
      <c r="GRC18"/>
      <c r="GRD18"/>
      <c r="GRE18"/>
      <c r="GRF18"/>
      <c r="GRG18"/>
      <c r="GRH18"/>
      <c r="GRI18"/>
      <c r="GRJ18"/>
      <c r="GRK18"/>
      <c r="GRL18"/>
      <c r="GRM18"/>
      <c r="GRN18"/>
      <c r="GRO18"/>
      <c r="GRP18"/>
      <c r="GRQ18"/>
      <c r="GRR18"/>
      <c r="GRS18"/>
      <c r="GRT18"/>
      <c r="GRU18"/>
      <c r="GRV18"/>
      <c r="GRW18"/>
      <c r="GRX18"/>
      <c r="GRY18"/>
      <c r="GRZ18"/>
      <c r="GSA18"/>
      <c r="GSB18"/>
      <c r="GSC18"/>
      <c r="GSD18"/>
      <c r="GSE18"/>
      <c r="GSF18"/>
      <c r="GSG18"/>
      <c r="GSH18"/>
      <c r="GSI18"/>
      <c r="GSJ18"/>
      <c r="GSK18"/>
      <c r="GSL18"/>
      <c r="GSM18"/>
      <c r="GSN18"/>
      <c r="GSO18"/>
      <c r="GSP18"/>
      <c r="GSQ18"/>
      <c r="GSR18"/>
      <c r="GSS18"/>
      <c r="GST18"/>
      <c r="GSU18"/>
      <c r="GSV18"/>
      <c r="GSW18"/>
      <c r="GSX18"/>
      <c r="GSY18"/>
      <c r="GSZ18"/>
      <c r="GTA18"/>
      <c r="GTB18"/>
      <c r="GTC18"/>
      <c r="GTD18"/>
      <c r="GTE18"/>
      <c r="GTF18"/>
      <c r="GTG18"/>
      <c r="GTH18"/>
      <c r="GTI18"/>
      <c r="GTJ18"/>
      <c r="GTK18"/>
      <c r="GTL18"/>
      <c r="GTM18"/>
      <c r="GTN18"/>
      <c r="GTO18"/>
      <c r="GTP18"/>
      <c r="GTQ18"/>
      <c r="GTR18"/>
      <c r="GTS18"/>
      <c r="GTT18"/>
      <c r="GTU18"/>
      <c r="GTV18"/>
      <c r="GTW18"/>
      <c r="GTX18"/>
      <c r="GTY18"/>
      <c r="GTZ18"/>
      <c r="GUA18"/>
      <c r="GUB18"/>
      <c r="GUC18"/>
      <c r="GUD18"/>
      <c r="GUE18"/>
      <c r="GUF18"/>
      <c r="GUG18"/>
      <c r="GUH18"/>
      <c r="GUI18"/>
      <c r="GUJ18"/>
      <c r="GUK18"/>
      <c r="GUL18"/>
      <c r="GUM18"/>
      <c r="GUN18"/>
      <c r="GUO18"/>
      <c r="GUP18"/>
      <c r="GUQ18"/>
      <c r="GUR18"/>
      <c r="GUS18"/>
      <c r="GUT18"/>
      <c r="GUU18"/>
      <c r="GUV18"/>
      <c r="GUW18"/>
      <c r="GUX18"/>
      <c r="GUY18"/>
      <c r="GUZ18"/>
      <c r="GVA18"/>
      <c r="GVB18"/>
      <c r="GVC18"/>
      <c r="GVD18"/>
      <c r="GVE18"/>
      <c r="GVF18"/>
      <c r="GVG18"/>
      <c r="GVH18"/>
      <c r="GVI18"/>
      <c r="GVJ18"/>
      <c r="GVK18"/>
      <c r="GVL18"/>
      <c r="GVM18"/>
      <c r="GVN18"/>
      <c r="GVO18"/>
      <c r="GVP18"/>
      <c r="GVQ18"/>
      <c r="GVR18"/>
      <c r="GVS18"/>
      <c r="GVT18"/>
      <c r="GVU18"/>
      <c r="GVV18"/>
      <c r="GVW18"/>
      <c r="GVX18"/>
      <c r="GVY18"/>
      <c r="GVZ18"/>
      <c r="GWA18"/>
      <c r="GWB18"/>
      <c r="GWC18"/>
      <c r="GWD18"/>
      <c r="GWE18"/>
      <c r="GWF18"/>
      <c r="GWG18"/>
      <c r="GWH18"/>
      <c r="GWI18"/>
      <c r="GWJ18"/>
      <c r="GWK18"/>
      <c r="GWL18"/>
      <c r="GWM18"/>
      <c r="GWN18"/>
      <c r="GWO18"/>
      <c r="GWP18"/>
      <c r="GWQ18"/>
      <c r="GWR18"/>
      <c r="GWS18"/>
      <c r="GWT18"/>
      <c r="GWU18"/>
      <c r="GWV18"/>
      <c r="GWW18"/>
      <c r="GWX18"/>
      <c r="GWY18"/>
      <c r="GWZ18"/>
      <c r="GXA18"/>
      <c r="GXB18"/>
      <c r="GXC18"/>
      <c r="GXD18"/>
      <c r="GXE18"/>
      <c r="GXF18"/>
      <c r="GXG18"/>
      <c r="GXH18"/>
      <c r="GXI18"/>
      <c r="GXJ18"/>
      <c r="GXK18"/>
      <c r="GXL18"/>
      <c r="GXM18"/>
      <c r="GXN18"/>
      <c r="GXO18"/>
      <c r="GXP18"/>
      <c r="GXQ18"/>
      <c r="GXR18"/>
      <c r="GXS18"/>
      <c r="GXT18"/>
      <c r="GXU18"/>
      <c r="GXV18"/>
      <c r="GXW18"/>
      <c r="GXX18"/>
      <c r="GXY18"/>
      <c r="GXZ18"/>
      <c r="GYA18"/>
      <c r="GYB18"/>
      <c r="GYC18"/>
      <c r="GYD18"/>
      <c r="GYE18"/>
      <c r="GYF18"/>
      <c r="GYG18"/>
      <c r="GYH18"/>
      <c r="GYI18"/>
      <c r="GYJ18"/>
      <c r="GYK18"/>
      <c r="GYL18"/>
      <c r="GYM18"/>
      <c r="GYN18"/>
      <c r="GYO18"/>
      <c r="GYP18"/>
      <c r="GYQ18"/>
      <c r="GYR18"/>
      <c r="GYS18"/>
      <c r="GYT18"/>
      <c r="GYU18"/>
      <c r="GYV18"/>
      <c r="GYW18"/>
      <c r="GYX18"/>
      <c r="GYY18"/>
      <c r="GYZ18"/>
      <c r="GZA18"/>
      <c r="GZB18"/>
      <c r="GZC18"/>
      <c r="GZD18"/>
      <c r="GZE18"/>
      <c r="GZF18"/>
      <c r="GZG18"/>
      <c r="GZH18"/>
      <c r="GZI18"/>
      <c r="GZJ18"/>
      <c r="GZK18"/>
      <c r="GZL18"/>
      <c r="GZM18"/>
      <c r="GZN18"/>
      <c r="GZO18"/>
      <c r="GZP18"/>
      <c r="GZQ18"/>
      <c r="GZR18"/>
      <c r="GZS18"/>
      <c r="GZT18"/>
      <c r="GZU18"/>
      <c r="GZV18"/>
      <c r="GZW18"/>
      <c r="GZX18"/>
      <c r="GZY18"/>
      <c r="GZZ18"/>
      <c r="HAA18"/>
      <c r="HAB18"/>
      <c r="HAC18"/>
      <c r="HAD18"/>
      <c r="HAE18"/>
      <c r="HAF18"/>
      <c r="HAG18"/>
      <c r="HAH18"/>
      <c r="HAI18"/>
      <c r="HAJ18"/>
      <c r="HAK18"/>
      <c r="HAL18"/>
      <c r="HAM18"/>
      <c r="HAN18"/>
      <c r="HAO18"/>
      <c r="HAP18"/>
      <c r="HAQ18"/>
      <c r="HAR18"/>
      <c r="HAS18"/>
      <c r="HAT18"/>
      <c r="HAU18"/>
      <c r="HAV18"/>
      <c r="HAW18"/>
      <c r="HAX18"/>
      <c r="HAY18"/>
      <c r="HAZ18"/>
      <c r="HBA18"/>
      <c r="HBB18"/>
      <c r="HBC18"/>
      <c r="HBD18"/>
      <c r="HBE18"/>
      <c r="HBF18"/>
      <c r="HBG18"/>
      <c r="HBH18"/>
      <c r="HBI18"/>
      <c r="HBJ18"/>
      <c r="HBK18"/>
      <c r="HBL18"/>
      <c r="HBM18"/>
      <c r="HBN18"/>
      <c r="HBO18"/>
      <c r="HBP18"/>
      <c r="HBQ18"/>
      <c r="HBR18"/>
      <c r="HBS18"/>
      <c r="HBT18"/>
      <c r="HBU18"/>
      <c r="HBV18"/>
      <c r="HBW18"/>
      <c r="HBX18"/>
      <c r="HBY18"/>
      <c r="HBZ18"/>
      <c r="HCA18"/>
      <c r="HCB18"/>
      <c r="HCC18"/>
      <c r="HCD18"/>
      <c r="HCE18"/>
      <c r="HCF18"/>
      <c r="HCG18"/>
      <c r="HCH18"/>
      <c r="HCI18"/>
      <c r="HCJ18"/>
      <c r="HCK18"/>
      <c r="HCL18"/>
      <c r="HCM18"/>
      <c r="HCN18"/>
      <c r="HCO18"/>
      <c r="HCP18"/>
      <c r="HCQ18"/>
      <c r="HCR18"/>
      <c r="HCS18"/>
      <c r="HCT18"/>
      <c r="HCU18"/>
      <c r="HCV18"/>
      <c r="HCW18"/>
      <c r="HCX18"/>
      <c r="HCY18"/>
      <c r="HCZ18"/>
      <c r="HDA18"/>
      <c r="HDB18"/>
      <c r="HDC18"/>
      <c r="HDD18"/>
      <c r="HDE18"/>
      <c r="HDF18"/>
      <c r="HDG18"/>
      <c r="HDH18"/>
      <c r="HDI18"/>
      <c r="HDJ18"/>
      <c r="HDK18"/>
      <c r="HDL18"/>
      <c r="HDM18"/>
      <c r="HDN18"/>
      <c r="HDO18"/>
      <c r="HDP18"/>
      <c r="HDQ18"/>
      <c r="HDR18"/>
      <c r="HDS18"/>
      <c r="HDT18"/>
      <c r="HDU18"/>
      <c r="HDV18"/>
      <c r="HDW18"/>
      <c r="HDX18"/>
      <c r="HDY18"/>
      <c r="HDZ18"/>
      <c r="HEA18"/>
      <c r="HEB18"/>
      <c r="HEC18"/>
      <c r="HED18"/>
      <c r="HEE18"/>
      <c r="HEF18"/>
      <c r="HEG18"/>
      <c r="HEH18"/>
      <c r="HEI18"/>
      <c r="HEJ18"/>
      <c r="HEK18"/>
      <c r="HEL18"/>
      <c r="HEM18"/>
      <c r="HEN18"/>
      <c r="HEO18"/>
      <c r="HEP18"/>
      <c r="HEQ18"/>
      <c r="HER18"/>
      <c r="HES18"/>
      <c r="HET18"/>
      <c r="HEU18"/>
      <c r="HEV18"/>
      <c r="HEW18"/>
      <c r="HEX18"/>
      <c r="HEY18"/>
      <c r="HEZ18"/>
      <c r="HFA18"/>
      <c r="HFB18"/>
      <c r="HFC18"/>
      <c r="HFD18"/>
      <c r="HFE18"/>
      <c r="HFF18"/>
      <c r="HFG18"/>
      <c r="HFH18"/>
      <c r="HFI18"/>
      <c r="HFJ18"/>
      <c r="HFK18"/>
      <c r="HFL18"/>
      <c r="HFM18"/>
      <c r="HFN18"/>
      <c r="HFO18"/>
      <c r="HFP18"/>
      <c r="HFQ18"/>
      <c r="HFR18"/>
      <c r="HFS18"/>
      <c r="HFT18"/>
      <c r="HFU18"/>
      <c r="HFV18"/>
      <c r="HFW18"/>
      <c r="HFX18"/>
      <c r="HFY18"/>
      <c r="HFZ18"/>
      <c r="HGA18"/>
      <c r="HGB18"/>
      <c r="HGC18"/>
      <c r="HGD18"/>
      <c r="HGE18"/>
      <c r="HGF18"/>
      <c r="HGG18"/>
      <c r="HGH18"/>
      <c r="HGI18"/>
      <c r="HGJ18"/>
      <c r="HGK18"/>
      <c r="HGL18"/>
      <c r="HGM18"/>
      <c r="HGN18"/>
      <c r="HGO18"/>
      <c r="HGP18"/>
      <c r="HGQ18"/>
      <c r="HGR18"/>
      <c r="HGS18"/>
      <c r="HGT18"/>
      <c r="HGU18"/>
      <c r="HGV18"/>
      <c r="HGW18"/>
      <c r="HGX18"/>
      <c r="HGY18"/>
      <c r="HGZ18"/>
      <c r="HHA18"/>
      <c r="HHB18"/>
      <c r="HHC18"/>
      <c r="HHD18"/>
      <c r="HHE18"/>
      <c r="HHF18"/>
      <c r="HHG18"/>
      <c r="HHH18"/>
      <c r="HHI18"/>
      <c r="HHJ18"/>
      <c r="HHK18"/>
      <c r="HHL18"/>
      <c r="HHM18"/>
      <c r="HHN18"/>
      <c r="HHO18"/>
      <c r="HHP18"/>
      <c r="HHQ18"/>
      <c r="HHR18"/>
      <c r="HHS18"/>
      <c r="HHT18"/>
      <c r="HHU18"/>
      <c r="HHV18"/>
      <c r="HHW18"/>
      <c r="HHX18"/>
      <c r="HHY18"/>
      <c r="HHZ18"/>
      <c r="HIA18"/>
      <c r="HIB18"/>
      <c r="HIC18"/>
      <c r="HID18"/>
      <c r="HIE18"/>
      <c r="HIF18"/>
      <c r="HIG18"/>
      <c r="HIH18"/>
      <c r="HII18"/>
      <c r="HIJ18"/>
      <c r="HIK18"/>
      <c r="HIL18"/>
      <c r="HIM18"/>
      <c r="HIN18"/>
      <c r="HIO18"/>
      <c r="HIP18"/>
      <c r="HIQ18"/>
      <c r="HIR18"/>
      <c r="HIS18"/>
      <c r="HIT18"/>
      <c r="HIU18"/>
      <c r="HIV18"/>
      <c r="HIW18"/>
      <c r="HIX18"/>
      <c r="HIY18"/>
      <c r="HIZ18"/>
      <c r="HJA18"/>
      <c r="HJB18"/>
      <c r="HJC18"/>
      <c r="HJD18"/>
      <c r="HJE18"/>
      <c r="HJF18"/>
      <c r="HJG18"/>
      <c r="HJH18"/>
      <c r="HJI18"/>
      <c r="HJJ18"/>
      <c r="HJK18"/>
      <c r="HJL18"/>
      <c r="HJM18"/>
      <c r="HJN18"/>
      <c r="HJO18"/>
      <c r="HJP18"/>
      <c r="HJQ18"/>
      <c r="HJR18"/>
      <c r="HJS18"/>
      <c r="HJT18"/>
      <c r="HJU18"/>
      <c r="HJV18"/>
      <c r="HJW18"/>
      <c r="HJX18"/>
      <c r="HJY18"/>
      <c r="HJZ18"/>
      <c r="HKA18"/>
      <c r="HKB18"/>
      <c r="HKC18"/>
      <c r="HKD18"/>
      <c r="HKE18"/>
      <c r="HKF18"/>
      <c r="HKG18"/>
      <c r="HKH18"/>
      <c r="HKI18"/>
      <c r="HKJ18"/>
      <c r="HKK18"/>
      <c r="HKL18"/>
      <c r="HKM18"/>
      <c r="HKN18"/>
      <c r="HKO18"/>
      <c r="HKP18"/>
      <c r="HKQ18"/>
      <c r="HKR18"/>
      <c r="HKS18"/>
      <c r="HKT18"/>
      <c r="HKU18"/>
      <c r="HKV18"/>
      <c r="HKW18"/>
      <c r="HKX18"/>
      <c r="HKY18"/>
      <c r="HKZ18"/>
      <c r="HLA18"/>
      <c r="HLB18"/>
      <c r="HLC18"/>
      <c r="HLD18"/>
      <c r="HLE18"/>
      <c r="HLF18"/>
      <c r="HLG18"/>
      <c r="HLH18"/>
      <c r="HLI18"/>
      <c r="HLJ18"/>
      <c r="HLK18"/>
      <c r="HLL18"/>
      <c r="HLM18"/>
      <c r="HLN18"/>
      <c r="HLO18"/>
      <c r="HLP18"/>
      <c r="HLQ18"/>
      <c r="HLR18"/>
      <c r="HLS18"/>
      <c r="HLT18"/>
      <c r="HLU18"/>
      <c r="HLV18"/>
      <c r="HLW18"/>
      <c r="HLX18"/>
      <c r="HLY18"/>
      <c r="HLZ18"/>
      <c r="HMA18"/>
      <c r="HMB18"/>
      <c r="HMC18"/>
      <c r="HMD18"/>
      <c r="HME18"/>
      <c r="HMF18"/>
      <c r="HMG18"/>
      <c r="HMH18"/>
      <c r="HMI18"/>
      <c r="HMJ18"/>
      <c r="HMK18"/>
      <c r="HML18"/>
      <c r="HMM18"/>
      <c r="HMN18"/>
      <c r="HMO18"/>
      <c r="HMP18"/>
      <c r="HMQ18"/>
      <c r="HMR18"/>
      <c r="HMS18"/>
      <c r="HMT18"/>
      <c r="HMU18"/>
      <c r="HMV18"/>
      <c r="HMW18"/>
      <c r="HMX18"/>
      <c r="HMY18"/>
      <c r="HMZ18"/>
      <c r="HNA18"/>
      <c r="HNB18"/>
      <c r="HNC18"/>
      <c r="HND18"/>
      <c r="HNE18"/>
      <c r="HNF18"/>
      <c r="HNG18"/>
      <c r="HNH18"/>
      <c r="HNI18"/>
      <c r="HNJ18"/>
      <c r="HNK18"/>
      <c r="HNL18"/>
      <c r="HNM18"/>
      <c r="HNN18"/>
      <c r="HNO18"/>
      <c r="HNP18"/>
      <c r="HNQ18"/>
      <c r="HNR18"/>
      <c r="HNS18"/>
      <c r="HNT18"/>
      <c r="HNU18"/>
      <c r="HNV18"/>
      <c r="HNW18"/>
      <c r="HNX18"/>
      <c r="HNY18"/>
      <c r="HNZ18"/>
      <c r="HOA18"/>
      <c r="HOB18"/>
      <c r="HOC18"/>
      <c r="HOD18"/>
      <c r="HOE18"/>
      <c r="HOF18"/>
      <c r="HOG18"/>
      <c r="HOH18"/>
      <c r="HOI18"/>
      <c r="HOJ18"/>
      <c r="HOK18"/>
      <c r="HOL18"/>
      <c r="HOM18"/>
      <c r="HON18"/>
      <c r="HOO18"/>
      <c r="HOP18"/>
      <c r="HOQ18"/>
      <c r="HOR18"/>
      <c r="HOS18"/>
      <c r="HOT18"/>
      <c r="HOU18"/>
      <c r="HOV18"/>
      <c r="HOW18"/>
      <c r="HOX18"/>
      <c r="HOY18"/>
      <c r="HOZ18"/>
      <c r="HPA18"/>
      <c r="HPB18"/>
      <c r="HPC18"/>
      <c r="HPD18"/>
      <c r="HPE18"/>
      <c r="HPF18"/>
      <c r="HPG18"/>
      <c r="HPH18"/>
      <c r="HPI18"/>
      <c r="HPJ18"/>
      <c r="HPK18"/>
      <c r="HPL18"/>
      <c r="HPM18"/>
      <c r="HPN18"/>
      <c r="HPO18"/>
      <c r="HPP18"/>
      <c r="HPQ18"/>
      <c r="HPR18"/>
      <c r="HPS18"/>
      <c r="HPT18"/>
      <c r="HPU18"/>
      <c r="HPV18"/>
      <c r="HPW18"/>
      <c r="HPX18"/>
      <c r="HPY18"/>
      <c r="HPZ18"/>
      <c r="HQA18"/>
      <c r="HQB18"/>
      <c r="HQC18"/>
      <c r="HQD18"/>
      <c r="HQE18"/>
      <c r="HQF18"/>
      <c r="HQG18"/>
      <c r="HQH18"/>
      <c r="HQI18"/>
      <c r="HQJ18"/>
      <c r="HQK18"/>
      <c r="HQL18"/>
      <c r="HQM18"/>
      <c r="HQN18"/>
      <c r="HQO18"/>
      <c r="HQP18"/>
      <c r="HQQ18"/>
      <c r="HQR18"/>
      <c r="HQS18"/>
      <c r="HQT18"/>
      <c r="HQU18"/>
      <c r="HQV18"/>
      <c r="HQW18"/>
      <c r="HQX18"/>
      <c r="HQY18"/>
      <c r="HQZ18"/>
      <c r="HRA18"/>
      <c r="HRB18"/>
      <c r="HRC18"/>
      <c r="HRD18"/>
      <c r="HRE18"/>
      <c r="HRF18"/>
      <c r="HRG18"/>
      <c r="HRH18"/>
      <c r="HRI18"/>
      <c r="HRJ18"/>
      <c r="HRK18"/>
      <c r="HRL18"/>
      <c r="HRM18"/>
      <c r="HRN18"/>
      <c r="HRO18"/>
      <c r="HRP18"/>
      <c r="HRQ18"/>
      <c r="HRR18"/>
      <c r="HRS18"/>
      <c r="HRT18"/>
      <c r="HRU18"/>
      <c r="HRV18"/>
      <c r="HRW18"/>
      <c r="HRX18"/>
      <c r="HRY18"/>
      <c r="HRZ18"/>
      <c r="HSA18"/>
      <c r="HSB18"/>
      <c r="HSC18"/>
      <c r="HSD18"/>
      <c r="HSE18"/>
      <c r="HSF18"/>
      <c r="HSG18"/>
      <c r="HSH18"/>
      <c r="HSI18"/>
      <c r="HSJ18"/>
      <c r="HSK18"/>
      <c r="HSL18"/>
      <c r="HSM18"/>
      <c r="HSN18"/>
      <c r="HSO18"/>
      <c r="HSP18"/>
      <c r="HSQ18"/>
      <c r="HSR18"/>
      <c r="HSS18"/>
      <c r="HST18"/>
      <c r="HSU18"/>
      <c r="HSV18"/>
      <c r="HSW18"/>
      <c r="HSX18"/>
      <c r="HSY18"/>
      <c r="HSZ18"/>
      <c r="HTA18"/>
      <c r="HTB18"/>
      <c r="HTC18"/>
      <c r="HTD18"/>
      <c r="HTE18"/>
      <c r="HTF18"/>
      <c r="HTG18"/>
      <c r="HTH18"/>
      <c r="HTI18"/>
      <c r="HTJ18"/>
      <c r="HTK18"/>
      <c r="HTL18"/>
      <c r="HTM18"/>
      <c r="HTN18"/>
      <c r="HTO18"/>
      <c r="HTP18"/>
      <c r="HTQ18"/>
      <c r="HTR18"/>
      <c r="HTS18"/>
      <c r="HTT18"/>
      <c r="HTU18"/>
      <c r="HTV18"/>
      <c r="HTW18"/>
      <c r="HTX18"/>
      <c r="HTY18"/>
      <c r="HTZ18"/>
      <c r="HUA18"/>
      <c r="HUB18"/>
      <c r="HUC18"/>
      <c r="HUD18"/>
      <c r="HUE18"/>
      <c r="HUF18"/>
      <c r="HUG18"/>
      <c r="HUH18"/>
      <c r="HUI18"/>
      <c r="HUJ18"/>
      <c r="HUK18"/>
      <c r="HUL18"/>
      <c r="HUM18"/>
      <c r="HUN18"/>
      <c r="HUO18"/>
      <c r="HUP18"/>
      <c r="HUQ18"/>
      <c r="HUR18"/>
      <c r="HUS18"/>
      <c r="HUT18"/>
      <c r="HUU18"/>
      <c r="HUV18"/>
      <c r="HUW18"/>
      <c r="HUX18"/>
      <c r="HUY18"/>
      <c r="HUZ18"/>
      <c r="HVA18"/>
      <c r="HVB18"/>
      <c r="HVC18"/>
      <c r="HVD18"/>
      <c r="HVE18"/>
      <c r="HVF18"/>
      <c r="HVG18"/>
      <c r="HVH18"/>
      <c r="HVI18"/>
      <c r="HVJ18"/>
      <c r="HVK18"/>
      <c r="HVL18"/>
      <c r="HVM18"/>
      <c r="HVN18"/>
      <c r="HVO18"/>
      <c r="HVP18"/>
      <c r="HVQ18"/>
      <c r="HVR18"/>
      <c r="HVS18"/>
      <c r="HVT18"/>
      <c r="HVU18"/>
      <c r="HVV18"/>
      <c r="HVW18"/>
      <c r="HVX18"/>
      <c r="HVY18"/>
      <c r="HVZ18"/>
      <c r="HWA18"/>
      <c r="HWB18"/>
      <c r="HWC18"/>
      <c r="HWD18"/>
      <c r="HWE18"/>
      <c r="HWF18"/>
      <c r="HWG18"/>
      <c r="HWH18"/>
      <c r="HWI18"/>
      <c r="HWJ18"/>
      <c r="HWK18"/>
      <c r="HWL18"/>
      <c r="HWM18"/>
      <c r="HWN18"/>
      <c r="HWO18"/>
      <c r="HWP18"/>
      <c r="HWQ18"/>
      <c r="HWR18"/>
      <c r="HWS18"/>
      <c r="HWT18"/>
      <c r="HWU18"/>
      <c r="HWV18"/>
      <c r="HWW18"/>
      <c r="HWX18"/>
      <c r="HWY18"/>
      <c r="HWZ18"/>
      <c r="HXA18"/>
      <c r="HXB18"/>
      <c r="HXC18"/>
      <c r="HXD18"/>
      <c r="HXE18"/>
      <c r="HXF18"/>
      <c r="HXG18"/>
      <c r="HXH18"/>
      <c r="HXI18"/>
      <c r="HXJ18"/>
      <c r="HXK18"/>
      <c r="HXL18"/>
      <c r="HXM18"/>
      <c r="HXN18"/>
      <c r="HXO18"/>
      <c r="HXP18"/>
      <c r="HXQ18"/>
      <c r="HXR18"/>
      <c r="HXS18"/>
      <c r="HXT18"/>
      <c r="HXU18"/>
      <c r="HXV18"/>
      <c r="HXW18"/>
      <c r="HXX18"/>
      <c r="HXY18"/>
      <c r="HXZ18"/>
      <c r="HYA18"/>
      <c r="HYB18"/>
      <c r="HYC18"/>
      <c r="HYD18"/>
      <c r="HYE18"/>
      <c r="HYF18"/>
      <c r="HYG18"/>
      <c r="HYH18"/>
      <c r="HYI18"/>
      <c r="HYJ18"/>
      <c r="HYK18"/>
      <c r="HYL18"/>
      <c r="HYM18"/>
      <c r="HYN18"/>
      <c r="HYO18"/>
      <c r="HYP18"/>
      <c r="HYQ18"/>
      <c r="HYR18"/>
      <c r="HYS18"/>
      <c r="HYT18"/>
      <c r="HYU18"/>
      <c r="HYV18"/>
      <c r="HYW18"/>
      <c r="HYX18"/>
      <c r="HYY18"/>
      <c r="HYZ18"/>
      <c r="HZA18"/>
      <c r="HZB18"/>
      <c r="HZC18"/>
      <c r="HZD18"/>
      <c r="HZE18"/>
      <c r="HZF18"/>
      <c r="HZG18"/>
      <c r="HZH18"/>
      <c r="HZI18"/>
      <c r="HZJ18"/>
      <c r="HZK18"/>
      <c r="HZL18"/>
      <c r="HZM18"/>
      <c r="HZN18"/>
      <c r="HZO18"/>
      <c r="HZP18"/>
      <c r="HZQ18"/>
      <c r="HZR18"/>
      <c r="HZS18"/>
      <c r="HZT18"/>
      <c r="HZU18"/>
      <c r="HZV18"/>
      <c r="HZW18"/>
      <c r="HZX18"/>
      <c r="HZY18"/>
      <c r="HZZ18"/>
      <c r="IAA18"/>
      <c r="IAB18"/>
      <c r="IAC18"/>
      <c r="IAD18"/>
      <c r="IAE18"/>
      <c r="IAF18"/>
      <c r="IAG18"/>
      <c r="IAH18"/>
      <c r="IAI18"/>
      <c r="IAJ18"/>
      <c r="IAK18"/>
      <c r="IAL18"/>
      <c r="IAM18"/>
      <c r="IAN18"/>
      <c r="IAO18"/>
      <c r="IAP18"/>
      <c r="IAQ18"/>
      <c r="IAR18"/>
      <c r="IAS18"/>
      <c r="IAT18"/>
      <c r="IAU18"/>
      <c r="IAV18"/>
      <c r="IAW18"/>
      <c r="IAX18"/>
      <c r="IAY18"/>
      <c r="IAZ18"/>
      <c r="IBA18"/>
      <c r="IBB18"/>
      <c r="IBC18"/>
      <c r="IBD18"/>
      <c r="IBE18"/>
      <c r="IBF18"/>
      <c r="IBG18"/>
      <c r="IBH18"/>
      <c r="IBI18"/>
      <c r="IBJ18"/>
      <c r="IBK18"/>
      <c r="IBL18"/>
      <c r="IBM18"/>
      <c r="IBN18"/>
      <c r="IBO18"/>
      <c r="IBP18"/>
      <c r="IBQ18"/>
      <c r="IBR18"/>
      <c r="IBS18"/>
      <c r="IBT18"/>
      <c r="IBU18"/>
      <c r="IBV18"/>
      <c r="IBW18"/>
      <c r="IBX18"/>
      <c r="IBY18"/>
      <c r="IBZ18"/>
      <c r="ICA18"/>
      <c r="ICB18"/>
      <c r="ICC18"/>
      <c r="ICD18"/>
      <c r="ICE18"/>
      <c r="ICF18"/>
      <c r="ICG18"/>
      <c r="ICH18"/>
      <c r="ICI18"/>
      <c r="ICJ18"/>
      <c r="ICK18"/>
      <c r="ICL18"/>
      <c r="ICM18"/>
      <c r="ICN18"/>
      <c r="ICO18"/>
      <c r="ICP18"/>
      <c r="ICQ18"/>
      <c r="ICR18"/>
      <c r="ICS18"/>
      <c r="ICT18"/>
      <c r="ICU18"/>
      <c r="ICV18"/>
      <c r="ICW18"/>
      <c r="ICX18"/>
      <c r="ICY18"/>
      <c r="ICZ18"/>
      <c r="IDA18"/>
      <c r="IDB18"/>
      <c r="IDC18"/>
      <c r="IDD18"/>
      <c r="IDE18"/>
      <c r="IDF18"/>
      <c r="IDG18"/>
      <c r="IDH18"/>
      <c r="IDI18"/>
      <c r="IDJ18"/>
      <c r="IDK18"/>
      <c r="IDL18"/>
      <c r="IDM18"/>
      <c r="IDN18"/>
      <c r="IDO18"/>
      <c r="IDP18"/>
      <c r="IDQ18"/>
      <c r="IDR18"/>
      <c r="IDS18"/>
      <c r="IDT18"/>
      <c r="IDU18"/>
      <c r="IDV18"/>
      <c r="IDW18"/>
      <c r="IDX18"/>
      <c r="IDY18"/>
      <c r="IDZ18"/>
      <c r="IEA18"/>
      <c r="IEB18"/>
      <c r="IEC18"/>
      <c r="IED18"/>
      <c r="IEE18"/>
      <c r="IEF18"/>
      <c r="IEG18"/>
      <c r="IEH18"/>
      <c r="IEI18"/>
      <c r="IEJ18"/>
      <c r="IEK18"/>
      <c r="IEL18"/>
      <c r="IEM18"/>
      <c r="IEN18"/>
      <c r="IEO18"/>
      <c r="IEP18"/>
      <c r="IEQ18"/>
      <c r="IER18"/>
      <c r="IES18"/>
      <c r="IET18"/>
      <c r="IEU18"/>
      <c r="IEV18"/>
      <c r="IEW18"/>
      <c r="IEX18"/>
      <c r="IEY18"/>
      <c r="IEZ18"/>
      <c r="IFA18"/>
      <c r="IFB18"/>
      <c r="IFC18"/>
      <c r="IFD18"/>
      <c r="IFE18"/>
      <c r="IFF18"/>
      <c r="IFG18"/>
      <c r="IFH18"/>
      <c r="IFI18"/>
      <c r="IFJ18"/>
      <c r="IFK18"/>
      <c r="IFL18"/>
      <c r="IFM18"/>
      <c r="IFN18"/>
      <c r="IFO18"/>
      <c r="IFP18"/>
      <c r="IFQ18"/>
      <c r="IFR18"/>
      <c r="IFS18"/>
      <c r="IFT18"/>
      <c r="IFU18"/>
      <c r="IFV18"/>
      <c r="IFW18"/>
      <c r="IFX18"/>
      <c r="IFY18"/>
      <c r="IFZ18"/>
      <c r="IGA18"/>
      <c r="IGB18"/>
      <c r="IGC18"/>
      <c r="IGD18"/>
      <c r="IGE18"/>
      <c r="IGF18"/>
      <c r="IGG18"/>
      <c r="IGH18"/>
      <c r="IGI18"/>
      <c r="IGJ18"/>
      <c r="IGK18"/>
      <c r="IGL18"/>
      <c r="IGM18"/>
      <c r="IGN18"/>
      <c r="IGO18"/>
      <c r="IGP18"/>
      <c r="IGQ18"/>
      <c r="IGR18"/>
      <c r="IGS18"/>
      <c r="IGT18"/>
      <c r="IGU18"/>
      <c r="IGV18"/>
      <c r="IGW18"/>
      <c r="IGX18"/>
      <c r="IGY18"/>
      <c r="IGZ18"/>
      <c r="IHA18"/>
      <c r="IHB18"/>
      <c r="IHC18"/>
      <c r="IHD18"/>
      <c r="IHE18"/>
      <c r="IHF18"/>
      <c r="IHG18"/>
      <c r="IHH18"/>
      <c r="IHI18"/>
      <c r="IHJ18"/>
      <c r="IHK18"/>
      <c r="IHL18"/>
      <c r="IHM18"/>
      <c r="IHN18"/>
      <c r="IHO18"/>
      <c r="IHP18"/>
      <c r="IHQ18"/>
      <c r="IHR18"/>
      <c r="IHS18"/>
      <c r="IHT18"/>
      <c r="IHU18"/>
      <c r="IHV18"/>
      <c r="IHW18"/>
      <c r="IHX18"/>
      <c r="IHY18"/>
      <c r="IHZ18"/>
      <c r="IIA18"/>
      <c r="IIB18"/>
      <c r="IIC18"/>
      <c r="IID18"/>
      <c r="IIE18"/>
      <c r="IIF18"/>
      <c r="IIG18"/>
      <c r="IIH18"/>
      <c r="III18"/>
      <c r="IIJ18"/>
      <c r="IIK18"/>
      <c r="IIL18"/>
      <c r="IIM18"/>
      <c r="IIN18"/>
      <c r="IIO18"/>
      <c r="IIP18"/>
      <c r="IIQ18"/>
      <c r="IIR18"/>
      <c r="IIS18"/>
      <c r="IIT18"/>
      <c r="IIU18"/>
      <c r="IIV18"/>
      <c r="IIW18"/>
      <c r="IIX18"/>
      <c r="IIY18"/>
      <c r="IIZ18"/>
      <c r="IJA18"/>
      <c r="IJB18"/>
      <c r="IJC18"/>
      <c r="IJD18"/>
      <c r="IJE18"/>
      <c r="IJF18"/>
      <c r="IJG18"/>
      <c r="IJH18"/>
      <c r="IJI18"/>
      <c r="IJJ18"/>
      <c r="IJK18"/>
      <c r="IJL18"/>
      <c r="IJM18"/>
      <c r="IJN18"/>
      <c r="IJO18"/>
      <c r="IJP18"/>
      <c r="IJQ18"/>
      <c r="IJR18"/>
      <c r="IJS18"/>
      <c r="IJT18"/>
      <c r="IJU18"/>
      <c r="IJV18"/>
      <c r="IJW18"/>
      <c r="IJX18"/>
      <c r="IJY18"/>
      <c r="IJZ18"/>
      <c r="IKA18"/>
      <c r="IKB18"/>
      <c r="IKC18"/>
      <c r="IKD18"/>
      <c r="IKE18"/>
      <c r="IKF18"/>
      <c r="IKG18"/>
      <c r="IKH18"/>
      <c r="IKI18"/>
      <c r="IKJ18"/>
      <c r="IKK18"/>
      <c r="IKL18"/>
      <c r="IKM18"/>
      <c r="IKN18"/>
      <c r="IKO18"/>
      <c r="IKP18"/>
      <c r="IKQ18"/>
      <c r="IKR18"/>
      <c r="IKS18"/>
      <c r="IKT18"/>
      <c r="IKU18"/>
      <c r="IKV18"/>
      <c r="IKW18"/>
      <c r="IKX18"/>
      <c r="IKY18"/>
      <c r="IKZ18"/>
      <c r="ILA18"/>
      <c r="ILB18"/>
      <c r="ILC18"/>
      <c r="ILD18"/>
      <c r="ILE18"/>
      <c r="ILF18"/>
      <c r="ILG18"/>
      <c r="ILH18"/>
      <c r="ILI18"/>
      <c r="ILJ18"/>
      <c r="ILK18"/>
      <c r="ILL18"/>
      <c r="ILM18"/>
      <c r="ILN18"/>
      <c r="ILO18"/>
      <c r="ILP18"/>
      <c r="ILQ18"/>
      <c r="ILR18"/>
      <c r="ILS18"/>
      <c r="ILT18"/>
      <c r="ILU18"/>
      <c r="ILV18"/>
      <c r="ILW18"/>
      <c r="ILX18"/>
      <c r="ILY18"/>
      <c r="ILZ18"/>
      <c r="IMA18"/>
      <c r="IMB18"/>
      <c r="IMC18"/>
      <c r="IMD18"/>
      <c r="IME18"/>
      <c r="IMF18"/>
      <c r="IMG18"/>
      <c r="IMH18"/>
      <c r="IMI18"/>
      <c r="IMJ18"/>
      <c r="IMK18"/>
      <c r="IML18"/>
      <c r="IMM18"/>
      <c r="IMN18"/>
      <c r="IMO18"/>
      <c r="IMP18"/>
      <c r="IMQ18"/>
      <c r="IMR18"/>
      <c r="IMS18"/>
      <c r="IMT18"/>
      <c r="IMU18"/>
      <c r="IMV18"/>
      <c r="IMW18"/>
      <c r="IMX18"/>
      <c r="IMY18"/>
      <c r="IMZ18"/>
      <c r="INA18"/>
      <c r="INB18"/>
      <c r="INC18"/>
      <c r="IND18"/>
      <c r="INE18"/>
      <c r="INF18"/>
      <c r="ING18"/>
      <c r="INH18"/>
      <c r="INI18"/>
      <c r="INJ18"/>
      <c r="INK18"/>
      <c r="INL18"/>
      <c r="INM18"/>
      <c r="INN18"/>
      <c r="INO18"/>
      <c r="INP18"/>
      <c r="INQ18"/>
      <c r="INR18"/>
      <c r="INS18"/>
      <c r="INT18"/>
      <c r="INU18"/>
      <c r="INV18"/>
      <c r="INW18"/>
      <c r="INX18"/>
      <c r="INY18"/>
      <c r="INZ18"/>
      <c r="IOA18"/>
      <c r="IOB18"/>
      <c r="IOC18"/>
      <c r="IOD18"/>
      <c r="IOE18"/>
      <c r="IOF18"/>
      <c r="IOG18"/>
      <c r="IOH18"/>
      <c r="IOI18"/>
      <c r="IOJ18"/>
      <c r="IOK18"/>
      <c r="IOL18"/>
      <c r="IOM18"/>
      <c r="ION18"/>
      <c r="IOO18"/>
      <c r="IOP18"/>
      <c r="IOQ18"/>
      <c r="IOR18"/>
      <c r="IOS18"/>
      <c r="IOT18"/>
      <c r="IOU18"/>
      <c r="IOV18"/>
      <c r="IOW18"/>
      <c r="IOX18"/>
      <c r="IOY18"/>
      <c r="IOZ18"/>
      <c r="IPA18"/>
      <c r="IPB18"/>
      <c r="IPC18"/>
      <c r="IPD18"/>
      <c r="IPE18"/>
      <c r="IPF18"/>
      <c r="IPG18"/>
      <c r="IPH18"/>
      <c r="IPI18"/>
      <c r="IPJ18"/>
      <c r="IPK18"/>
      <c r="IPL18"/>
      <c r="IPM18"/>
      <c r="IPN18"/>
      <c r="IPO18"/>
      <c r="IPP18"/>
      <c r="IPQ18"/>
      <c r="IPR18"/>
      <c r="IPS18"/>
      <c r="IPT18"/>
      <c r="IPU18"/>
      <c r="IPV18"/>
      <c r="IPW18"/>
      <c r="IPX18"/>
      <c r="IPY18"/>
      <c r="IPZ18"/>
      <c r="IQA18"/>
      <c r="IQB18"/>
      <c r="IQC18"/>
      <c r="IQD18"/>
      <c r="IQE18"/>
      <c r="IQF18"/>
      <c r="IQG18"/>
      <c r="IQH18"/>
      <c r="IQI18"/>
      <c r="IQJ18"/>
      <c r="IQK18"/>
      <c r="IQL18"/>
      <c r="IQM18"/>
      <c r="IQN18"/>
      <c r="IQO18"/>
      <c r="IQP18"/>
      <c r="IQQ18"/>
      <c r="IQR18"/>
      <c r="IQS18"/>
      <c r="IQT18"/>
      <c r="IQU18"/>
      <c r="IQV18"/>
      <c r="IQW18"/>
      <c r="IQX18"/>
      <c r="IQY18"/>
      <c r="IQZ18"/>
      <c r="IRA18"/>
      <c r="IRB18"/>
      <c r="IRC18"/>
      <c r="IRD18"/>
      <c r="IRE18"/>
      <c r="IRF18"/>
      <c r="IRG18"/>
      <c r="IRH18"/>
      <c r="IRI18"/>
      <c r="IRJ18"/>
      <c r="IRK18"/>
      <c r="IRL18"/>
      <c r="IRM18"/>
      <c r="IRN18"/>
      <c r="IRO18"/>
      <c r="IRP18"/>
      <c r="IRQ18"/>
      <c r="IRR18"/>
      <c r="IRS18"/>
      <c r="IRT18"/>
      <c r="IRU18"/>
      <c r="IRV18"/>
      <c r="IRW18"/>
      <c r="IRX18"/>
      <c r="IRY18"/>
      <c r="IRZ18"/>
      <c r="ISA18"/>
      <c r="ISB18"/>
      <c r="ISC18"/>
      <c r="ISD18"/>
      <c r="ISE18"/>
      <c r="ISF18"/>
      <c r="ISG18"/>
      <c r="ISH18"/>
      <c r="ISI18"/>
      <c r="ISJ18"/>
      <c r="ISK18"/>
      <c r="ISL18"/>
      <c r="ISM18"/>
      <c r="ISN18"/>
      <c r="ISO18"/>
      <c r="ISP18"/>
      <c r="ISQ18"/>
      <c r="ISR18"/>
      <c r="ISS18"/>
      <c r="IST18"/>
      <c r="ISU18"/>
      <c r="ISV18"/>
      <c r="ISW18"/>
      <c r="ISX18"/>
      <c r="ISY18"/>
      <c r="ISZ18"/>
      <c r="ITA18"/>
      <c r="ITB18"/>
      <c r="ITC18"/>
      <c r="ITD18"/>
      <c r="ITE18"/>
      <c r="ITF18"/>
      <c r="ITG18"/>
      <c r="ITH18"/>
      <c r="ITI18"/>
      <c r="ITJ18"/>
      <c r="ITK18"/>
      <c r="ITL18"/>
      <c r="ITM18"/>
      <c r="ITN18"/>
      <c r="ITO18"/>
      <c r="ITP18"/>
      <c r="ITQ18"/>
      <c r="ITR18"/>
      <c r="ITS18"/>
      <c r="ITT18"/>
      <c r="ITU18"/>
      <c r="ITV18"/>
      <c r="ITW18"/>
      <c r="ITX18"/>
      <c r="ITY18"/>
      <c r="ITZ18"/>
      <c r="IUA18"/>
      <c r="IUB18"/>
      <c r="IUC18"/>
      <c r="IUD18"/>
      <c r="IUE18"/>
      <c r="IUF18"/>
      <c r="IUG18"/>
      <c r="IUH18"/>
      <c r="IUI18"/>
      <c r="IUJ18"/>
      <c r="IUK18"/>
      <c r="IUL18"/>
      <c r="IUM18"/>
      <c r="IUN18"/>
      <c r="IUO18"/>
      <c r="IUP18"/>
      <c r="IUQ18"/>
      <c r="IUR18"/>
      <c r="IUS18"/>
      <c r="IUT18"/>
      <c r="IUU18"/>
      <c r="IUV18"/>
      <c r="IUW18"/>
      <c r="IUX18"/>
      <c r="IUY18"/>
      <c r="IUZ18"/>
      <c r="IVA18"/>
      <c r="IVB18"/>
      <c r="IVC18"/>
      <c r="IVD18"/>
      <c r="IVE18"/>
      <c r="IVF18"/>
      <c r="IVG18"/>
      <c r="IVH18"/>
      <c r="IVI18"/>
      <c r="IVJ18"/>
      <c r="IVK18"/>
      <c r="IVL18"/>
      <c r="IVM18"/>
      <c r="IVN18"/>
      <c r="IVO18"/>
      <c r="IVP18"/>
      <c r="IVQ18"/>
      <c r="IVR18"/>
      <c r="IVS18"/>
      <c r="IVT18"/>
      <c r="IVU18"/>
      <c r="IVV18"/>
      <c r="IVW18"/>
      <c r="IVX18"/>
      <c r="IVY18"/>
      <c r="IVZ18"/>
      <c r="IWA18"/>
      <c r="IWB18"/>
      <c r="IWC18"/>
      <c r="IWD18"/>
      <c r="IWE18"/>
      <c r="IWF18"/>
      <c r="IWG18"/>
      <c r="IWH18"/>
      <c r="IWI18"/>
      <c r="IWJ18"/>
      <c r="IWK18"/>
      <c r="IWL18"/>
      <c r="IWM18"/>
      <c r="IWN18"/>
      <c r="IWO18"/>
      <c r="IWP18"/>
      <c r="IWQ18"/>
      <c r="IWR18"/>
      <c r="IWS18"/>
      <c r="IWT18"/>
      <c r="IWU18"/>
      <c r="IWV18"/>
      <c r="IWW18"/>
      <c r="IWX18"/>
      <c r="IWY18"/>
      <c r="IWZ18"/>
      <c r="IXA18"/>
      <c r="IXB18"/>
      <c r="IXC18"/>
      <c r="IXD18"/>
      <c r="IXE18"/>
      <c r="IXF18"/>
      <c r="IXG18"/>
      <c r="IXH18"/>
      <c r="IXI18"/>
      <c r="IXJ18"/>
      <c r="IXK18"/>
      <c r="IXL18"/>
      <c r="IXM18"/>
      <c r="IXN18"/>
      <c r="IXO18"/>
      <c r="IXP18"/>
      <c r="IXQ18"/>
      <c r="IXR18"/>
      <c r="IXS18"/>
      <c r="IXT18"/>
      <c r="IXU18"/>
      <c r="IXV18"/>
      <c r="IXW18"/>
      <c r="IXX18"/>
      <c r="IXY18"/>
      <c r="IXZ18"/>
      <c r="IYA18"/>
      <c r="IYB18"/>
      <c r="IYC18"/>
      <c r="IYD18"/>
      <c r="IYE18"/>
      <c r="IYF18"/>
      <c r="IYG18"/>
      <c r="IYH18"/>
      <c r="IYI18"/>
      <c r="IYJ18"/>
      <c r="IYK18"/>
      <c r="IYL18"/>
      <c r="IYM18"/>
      <c r="IYN18"/>
      <c r="IYO18"/>
      <c r="IYP18"/>
      <c r="IYQ18"/>
      <c r="IYR18"/>
      <c r="IYS18"/>
      <c r="IYT18"/>
      <c r="IYU18"/>
      <c r="IYV18"/>
      <c r="IYW18"/>
      <c r="IYX18"/>
      <c r="IYY18"/>
      <c r="IYZ18"/>
      <c r="IZA18"/>
      <c r="IZB18"/>
      <c r="IZC18"/>
      <c r="IZD18"/>
      <c r="IZE18"/>
      <c r="IZF18"/>
      <c r="IZG18"/>
      <c r="IZH18"/>
      <c r="IZI18"/>
      <c r="IZJ18"/>
      <c r="IZK18"/>
      <c r="IZL18"/>
      <c r="IZM18"/>
      <c r="IZN18"/>
      <c r="IZO18"/>
      <c r="IZP18"/>
      <c r="IZQ18"/>
      <c r="IZR18"/>
      <c r="IZS18"/>
      <c r="IZT18"/>
      <c r="IZU18"/>
      <c r="IZV18"/>
      <c r="IZW18"/>
      <c r="IZX18"/>
      <c r="IZY18"/>
      <c r="IZZ18"/>
      <c r="JAA18"/>
      <c r="JAB18"/>
      <c r="JAC18"/>
      <c r="JAD18"/>
      <c r="JAE18"/>
      <c r="JAF18"/>
      <c r="JAG18"/>
      <c r="JAH18"/>
      <c r="JAI18"/>
      <c r="JAJ18"/>
      <c r="JAK18"/>
      <c r="JAL18"/>
      <c r="JAM18"/>
      <c r="JAN18"/>
      <c r="JAO18"/>
      <c r="JAP18"/>
      <c r="JAQ18"/>
      <c r="JAR18"/>
      <c r="JAS18"/>
      <c r="JAT18"/>
      <c r="JAU18"/>
      <c r="JAV18"/>
      <c r="JAW18"/>
      <c r="JAX18"/>
      <c r="JAY18"/>
      <c r="JAZ18"/>
      <c r="JBA18"/>
      <c r="JBB18"/>
      <c r="JBC18"/>
      <c r="JBD18"/>
      <c r="JBE18"/>
      <c r="JBF18"/>
      <c r="JBG18"/>
      <c r="JBH18"/>
      <c r="JBI18"/>
      <c r="JBJ18"/>
      <c r="JBK18"/>
      <c r="JBL18"/>
      <c r="JBM18"/>
      <c r="JBN18"/>
      <c r="JBO18"/>
      <c r="JBP18"/>
      <c r="JBQ18"/>
      <c r="JBR18"/>
      <c r="JBS18"/>
      <c r="JBT18"/>
      <c r="JBU18"/>
      <c r="JBV18"/>
      <c r="JBW18"/>
      <c r="JBX18"/>
      <c r="JBY18"/>
      <c r="JBZ18"/>
      <c r="JCA18"/>
      <c r="JCB18"/>
      <c r="JCC18"/>
      <c r="JCD18"/>
      <c r="JCE18"/>
      <c r="JCF18"/>
      <c r="JCG18"/>
      <c r="JCH18"/>
      <c r="JCI18"/>
      <c r="JCJ18"/>
      <c r="JCK18"/>
      <c r="JCL18"/>
      <c r="JCM18"/>
      <c r="JCN18"/>
      <c r="JCO18"/>
      <c r="JCP18"/>
      <c r="JCQ18"/>
      <c r="JCR18"/>
      <c r="JCS18"/>
      <c r="JCT18"/>
      <c r="JCU18"/>
      <c r="JCV18"/>
      <c r="JCW18"/>
      <c r="JCX18"/>
      <c r="JCY18"/>
      <c r="JCZ18"/>
      <c r="JDA18"/>
      <c r="JDB18"/>
      <c r="JDC18"/>
      <c r="JDD18"/>
      <c r="JDE18"/>
      <c r="JDF18"/>
      <c r="JDG18"/>
      <c r="JDH18"/>
      <c r="JDI18"/>
      <c r="JDJ18"/>
      <c r="JDK18"/>
      <c r="JDL18"/>
      <c r="JDM18"/>
      <c r="JDN18"/>
      <c r="JDO18"/>
      <c r="JDP18"/>
      <c r="JDQ18"/>
      <c r="JDR18"/>
      <c r="JDS18"/>
      <c r="JDT18"/>
      <c r="JDU18"/>
      <c r="JDV18"/>
      <c r="JDW18"/>
      <c r="JDX18"/>
      <c r="JDY18"/>
      <c r="JDZ18"/>
      <c r="JEA18"/>
      <c r="JEB18"/>
      <c r="JEC18"/>
      <c r="JED18"/>
      <c r="JEE18"/>
      <c r="JEF18"/>
      <c r="JEG18"/>
      <c r="JEH18"/>
      <c r="JEI18"/>
      <c r="JEJ18"/>
      <c r="JEK18"/>
      <c r="JEL18"/>
      <c r="JEM18"/>
      <c r="JEN18"/>
      <c r="JEO18"/>
      <c r="JEP18"/>
      <c r="JEQ18"/>
      <c r="JER18"/>
      <c r="JES18"/>
      <c r="JET18"/>
      <c r="JEU18"/>
      <c r="JEV18"/>
      <c r="JEW18"/>
      <c r="JEX18"/>
      <c r="JEY18"/>
      <c r="JEZ18"/>
      <c r="JFA18"/>
      <c r="JFB18"/>
      <c r="JFC18"/>
      <c r="JFD18"/>
      <c r="JFE18"/>
      <c r="JFF18"/>
      <c r="JFG18"/>
      <c r="JFH18"/>
      <c r="JFI18"/>
      <c r="JFJ18"/>
      <c r="JFK18"/>
      <c r="JFL18"/>
      <c r="JFM18"/>
      <c r="JFN18"/>
      <c r="JFO18"/>
      <c r="JFP18"/>
      <c r="JFQ18"/>
      <c r="JFR18"/>
      <c r="JFS18"/>
      <c r="JFT18"/>
      <c r="JFU18"/>
      <c r="JFV18"/>
      <c r="JFW18"/>
      <c r="JFX18"/>
      <c r="JFY18"/>
      <c r="JFZ18"/>
      <c r="JGA18"/>
      <c r="JGB18"/>
      <c r="JGC18"/>
      <c r="JGD18"/>
      <c r="JGE18"/>
      <c r="JGF18"/>
      <c r="JGG18"/>
      <c r="JGH18"/>
      <c r="JGI18"/>
      <c r="JGJ18"/>
      <c r="JGK18"/>
      <c r="JGL18"/>
      <c r="JGM18"/>
      <c r="JGN18"/>
      <c r="JGO18"/>
      <c r="JGP18"/>
      <c r="JGQ18"/>
      <c r="JGR18"/>
      <c r="JGS18"/>
      <c r="JGT18"/>
      <c r="JGU18"/>
      <c r="JGV18"/>
      <c r="JGW18"/>
      <c r="JGX18"/>
      <c r="JGY18"/>
      <c r="JGZ18"/>
      <c r="JHA18"/>
      <c r="JHB18"/>
      <c r="JHC18"/>
      <c r="JHD18"/>
      <c r="JHE18"/>
      <c r="JHF18"/>
      <c r="JHG18"/>
      <c r="JHH18"/>
      <c r="JHI18"/>
      <c r="JHJ18"/>
      <c r="JHK18"/>
      <c r="JHL18"/>
      <c r="JHM18"/>
      <c r="JHN18"/>
      <c r="JHO18"/>
      <c r="JHP18"/>
      <c r="JHQ18"/>
      <c r="JHR18"/>
      <c r="JHS18"/>
      <c r="JHT18"/>
      <c r="JHU18"/>
      <c r="JHV18"/>
      <c r="JHW18"/>
      <c r="JHX18"/>
      <c r="JHY18"/>
      <c r="JHZ18"/>
      <c r="JIA18"/>
      <c r="JIB18"/>
      <c r="JIC18"/>
      <c r="JID18"/>
      <c r="JIE18"/>
      <c r="JIF18"/>
      <c r="JIG18"/>
      <c r="JIH18"/>
      <c r="JII18"/>
      <c r="JIJ18"/>
      <c r="JIK18"/>
      <c r="JIL18"/>
      <c r="JIM18"/>
      <c r="JIN18"/>
      <c r="JIO18"/>
      <c r="JIP18"/>
      <c r="JIQ18"/>
      <c r="JIR18"/>
      <c r="JIS18"/>
      <c r="JIT18"/>
      <c r="JIU18"/>
      <c r="JIV18"/>
      <c r="JIW18"/>
      <c r="JIX18"/>
      <c r="JIY18"/>
      <c r="JIZ18"/>
      <c r="JJA18"/>
      <c r="JJB18"/>
      <c r="JJC18"/>
      <c r="JJD18"/>
      <c r="JJE18"/>
      <c r="JJF18"/>
      <c r="JJG18"/>
      <c r="JJH18"/>
      <c r="JJI18"/>
      <c r="JJJ18"/>
      <c r="JJK18"/>
      <c r="JJL18"/>
      <c r="JJM18"/>
      <c r="JJN18"/>
      <c r="JJO18"/>
      <c r="JJP18"/>
      <c r="JJQ18"/>
      <c r="JJR18"/>
      <c r="JJS18"/>
      <c r="JJT18"/>
      <c r="JJU18"/>
      <c r="JJV18"/>
      <c r="JJW18"/>
      <c r="JJX18"/>
      <c r="JJY18"/>
      <c r="JJZ18"/>
      <c r="JKA18"/>
      <c r="JKB18"/>
      <c r="JKC18"/>
      <c r="JKD18"/>
      <c r="JKE18"/>
      <c r="JKF18"/>
      <c r="JKG18"/>
      <c r="JKH18"/>
      <c r="JKI18"/>
      <c r="JKJ18"/>
      <c r="JKK18"/>
      <c r="JKL18"/>
      <c r="JKM18"/>
      <c r="JKN18"/>
      <c r="JKO18"/>
      <c r="JKP18"/>
      <c r="JKQ18"/>
      <c r="JKR18"/>
      <c r="JKS18"/>
      <c r="JKT18"/>
      <c r="JKU18"/>
      <c r="JKV18"/>
      <c r="JKW18"/>
      <c r="JKX18"/>
      <c r="JKY18"/>
      <c r="JKZ18"/>
      <c r="JLA18"/>
      <c r="JLB18"/>
      <c r="JLC18"/>
      <c r="JLD18"/>
      <c r="JLE18"/>
      <c r="JLF18"/>
      <c r="JLG18"/>
      <c r="JLH18"/>
      <c r="JLI18"/>
      <c r="JLJ18"/>
      <c r="JLK18"/>
      <c r="JLL18"/>
      <c r="JLM18"/>
      <c r="JLN18"/>
      <c r="JLO18"/>
      <c r="JLP18"/>
      <c r="JLQ18"/>
      <c r="JLR18"/>
      <c r="JLS18"/>
      <c r="JLT18"/>
      <c r="JLU18"/>
      <c r="JLV18"/>
      <c r="JLW18"/>
      <c r="JLX18"/>
      <c r="JLY18"/>
      <c r="JLZ18"/>
      <c r="JMA18"/>
      <c r="JMB18"/>
      <c r="JMC18"/>
      <c r="JMD18"/>
      <c r="JME18"/>
      <c r="JMF18"/>
      <c r="JMG18"/>
      <c r="JMH18"/>
      <c r="JMI18"/>
      <c r="JMJ18"/>
      <c r="JMK18"/>
      <c r="JML18"/>
      <c r="JMM18"/>
      <c r="JMN18"/>
      <c r="JMO18"/>
      <c r="JMP18"/>
      <c r="JMQ18"/>
      <c r="JMR18"/>
      <c r="JMS18"/>
      <c r="JMT18"/>
      <c r="JMU18"/>
      <c r="JMV18"/>
      <c r="JMW18"/>
      <c r="JMX18"/>
      <c r="JMY18"/>
      <c r="JMZ18"/>
      <c r="JNA18"/>
      <c r="JNB18"/>
      <c r="JNC18"/>
      <c r="JND18"/>
      <c r="JNE18"/>
      <c r="JNF18"/>
      <c r="JNG18"/>
      <c r="JNH18"/>
      <c r="JNI18"/>
      <c r="JNJ18"/>
      <c r="JNK18"/>
      <c r="JNL18"/>
      <c r="JNM18"/>
      <c r="JNN18"/>
      <c r="JNO18"/>
      <c r="JNP18"/>
      <c r="JNQ18"/>
      <c r="JNR18"/>
      <c r="JNS18"/>
      <c r="JNT18"/>
      <c r="JNU18"/>
      <c r="JNV18"/>
      <c r="JNW18"/>
      <c r="JNX18"/>
      <c r="JNY18"/>
      <c r="JNZ18"/>
      <c r="JOA18"/>
      <c r="JOB18"/>
      <c r="JOC18"/>
      <c r="JOD18"/>
      <c r="JOE18"/>
      <c r="JOF18"/>
      <c r="JOG18"/>
      <c r="JOH18"/>
      <c r="JOI18"/>
      <c r="JOJ18"/>
      <c r="JOK18"/>
      <c r="JOL18"/>
      <c r="JOM18"/>
      <c r="JON18"/>
      <c r="JOO18"/>
      <c r="JOP18"/>
      <c r="JOQ18"/>
      <c r="JOR18"/>
      <c r="JOS18"/>
      <c r="JOT18"/>
      <c r="JOU18"/>
      <c r="JOV18"/>
      <c r="JOW18"/>
      <c r="JOX18"/>
      <c r="JOY18"/>
      <c r="JOZ18"/>
      <c r="JPA18"/>
      <c r="JPB18"/>
      <c r="JPC18"/>
      <c r="JPD18"/>
      <c r="JPE18"/>
      <c r="JPF18"/>
      <c r="JPG18"/>
      <c r="JPH18"/>
      <c r="JPI18"/>
      <c r="JPJ18"/>
      <c r="JPK18"/>
      <c r="JPL18"/>
      <c r="JPM18"/>
      <c r="JPN18"/>
      <c r="JPO18"/>
      <c r="JPP18"/>
      <c r="JPQ18"/>
      <c r="JPR18"/>
      <c r="JPS18"/>
      <c r="JPT18"/>
      <c r="JPU18"/>
      <c r="JPV18"/>
      <c r="JPW18"/>
      <c r="JPX18"/>
      <c r="JPY18"/>
      <c r="JPZ18"/>
      <c r="JQA18"/>
      <c r="JQB18"/>
      <c r="JQC18"/>
      <c r="JQD18"/>
      <c r="JQE18"/>
      <c r="JQF18"/>
      <c r="JQG18"/>
      <c r="JQH18"/>
      <c r="JQI18"/>
      <c r="JQJ18"/>
      <c r="JQK18"/>
      <c r="JQL18"/>
      <c r="JQM18"/>
      <c r="JQN18"/>
      <c r="JQO18"/>
      <c r="JQP18"/>
      <c r="JQQ18"/>
      <c r="JQR18"/>
      <c r="JQS18"/>
      <c r="JQT18"/>
      <c r="JQU18"/>
      <c r="JQV18"/>
      <c r="JQW18"/>
      <c r="JQX18"/>
      <c r="JQY18"/>
      <c r="JQZ18"/>
      <c r="JRA18"/>
      <c r="JRB18"/>
      <c r="JRC18"/>
      <c r="JRD18"/>
      <c r="JRE18"/>
      <c r="JRF18"/>
      <c r="JRG18"/>
      <c r="JRH18"/>
      <c r="JRI18"/>
      <c r="JRJ18"/>
      <c r="JRK18"/>
      <c r="JRL18"/>
      <c r="JRM18"/>
      <c r="JRN18"/>
      <c r="JRO18"/>
      <c r="JRP18"/>
      <c r="JRQ18"/>
      <c r="JRR18"/>
      <c r="JRS18"/>
      <c r="JRT18"/>
      <c r="JRU18"/>
      <c r="JRV18"/>
      <c r="JRW18"/>
      <c r="JRX18"/>
      <c r="JRY18"/>
      <c r="JRZ18"/>
      <c r="JSA18"/>
      <c r="JSB18"/>
      <c r="JSC18"/>
      <c r="JSD18"/>
      <c r="JSE18"/>
      <c r="JSF18"/>
      <c r="JSG18"/>
      <c r="JSH18"/>
      <c r="JSI18"/>
      <c r="JSJ18"/>
      <c r="JSK18"/>
      <c r="JSL18"/>
      <c r="JSM18"/>
      <c r="JSN18"/>
      <c r="JSO18"/>
      <c r="JSP18"/>
      <c r="JSQ18"/>
      <c r="JSR18"/>
      <c r="JSS18"/>
      <c r="JST18"/>
      <c r="JSU18"/>
      <c r="JSV18"/>
      <c r="JSW18"/>
      <c r="JSX18"/>
      <c r="JSY18"/>
      <c r="JSZ18"/>
      <c r="JTA18"/>
      <c r="JTB18"/>
      <c r="JTC18"/>
      <c r="JTD18"/>
      <c r="JTE18"/>
      <c r="JTF18"/>
      <c r="JTG18"/>
      <c r="JTH18"/>
      <c r="JTI18"/>
      <c r="JTJ18"/>
      <c r="JTK18"/>
      <c r="JTL18"/>
      <c r="JTM18"/>
      <c r="JTN18"/>
      <c r="JTO18"/>
      <c r="JTP18"/>
      <c r="JTQ18"/>
      <c r="JTR18"/>
      <c r="JTS18"/>
      <c r="JTT18"/>
      <c r="JTU18"/>
      <c r="JTV18"/>
      <c r="JTW18"/>
      <c r="JTX18"/>
      <c r="JTY18"/>
      <c r="JTZ18"/>
      <c r="JUA18"/>
      <c r="JUB18"/>
      <c r="JUC18"/>
      <c r="JUD18"/>
      <c r="JUE18"/>
      <c r="JUF18"/>
      <c r="JUG18"/>
      <c r="JUH18"/>
      <c r="JUI18"/>
      <c r="JUJ18"/>
      <c r="JUK18"/>
      <c r="JUL18"/>
      <c r="JUM18"/>
      <c r="JUN18"/>
      <c r="JUO18"/>
      <c r="JUP18"/>
      <c r="JUQ18"/>
      <c r="JUR18"/>
      <c r="JUS18"/>
      <c r="JUT18"/>
      <c r="JUU18"/>
      <c r="JUV18"/>
      <c r="JUW18"/>
      <c r="JUX18"/>
      <c r="JUY18"/>
      <c r="JUZ18"/>
      <c r="JVA18"/>
      <c r="JVB18"/>
      <c r="JVC18"/>
      <c r="JVD18"/>
      <c r="JVE18"/>
      <c r="JVF18"/>
      <c r="JVG18"/>
      <c r="JVH18"/>
      <c r="JVI18"/>
      <c r="JVJ18"/>
      <c r="JVK18"/>
      <c r="JVL18"/>
      <c r="JVM18"/>
      <c r="JVN18"/>
      <c r="JVO18"/>
      <c r="JVP18"/>
      <c r="JVQ18"/>
      <c r="JVR18"/>
      <c r="JVS18"/>
      <c r="JVT18"/>
      <c r="JVU18"/>
      <c r="JVV18"/>
      <c r="JVW18"/>
      <c r="JVX18"/>
      <c r="JVY18"/>
      <c r="JVZ18"/>
      <c r="JWA18"/>
      <c r="JWB18"/>
      <c r="JWC18"/>
      <c r="JWD18"/>
      <c r="JWE18"/>
      <c r="JWF18"/>
      <c r="JWG18"/>
      <c r="JWH18"/>
      <c r="JWI18"/>
      <c r="JWJ18"/>
      <c r="JWK18"/>
      <c r="JWL18"/>
      <c r="JWM18"/>
      <c r="JWN18"/>
      <c r="JWO18"/>
      <c r="JWP18"/>
      <c r="JWQ18"/>
      <c r="JWR18"/>
      <c r="JWS18"/>
      <c r="JWT18"/>
      <c r="JWU18"/>
      <c r="JWV18"/>
      <c r="JWW18"/>
      <c r="JWX18"/>
      <c r="JWY18"/>
      <c r="JWZ18"/>
      <c r="JXA18"/>
      <c r="JXB18"/>
      <c r="JXC18"/>
      <c r="JXD18"/>
      <c r="JXE18"/>
      <c r="JXF18"/>
      <c r="JXG18"/>
      <c r="JXH18"/>
      <c r="JXI18"/>
      <c r="JXJ18"/>
      <c r="JXK18"/>
      <c r="JXL18"/>
      <c r="JXM18"/>
      <c r="JXN18"/>
      <c r="JXO18"/>
      <c r="JXP18"/>
      <c r="JXQ18"/>
      <c r="JXR18"/>
      <c r="JXS18"/>
      <c r="JXT18"/>
      <c r="JXU18"/>
      <c r="JXV18"/>
      <c r="JXW18"/>
      <c r="JXX18"/>
      <c r="JXY18"/>
      <c r="JXZ18"/>
      <c r="JYA18"/>
      <c r="JYB18"/>
      <c r="JYC18"/>
      <c r="JYD18"/>
      <c r="JYE18"/>
      <c r="JYF18"/>
      <c r="JYG18"/>
      <c r="JYH18"/>
      <c r="JYI18"/>
      <c r="JYJ18"/>
      <c r="JYK18"/>
      <c r="JYL18"/>
      <c r="JYM18"/>
      <c r="JYN18"/>
      <c r="JYO18"/>
      <c r="JYP18"/>
      <c r="JYQ18"/>
      <c r="JYR18"/>
      <c r="JYS18"/>
      <c r="JYT18"/>
      <c r="JYU18"/>
      <c r="JYV18"/>
      <c r="JYW18"/>
      <c r="JYX18"/>
      <c r="JYY18"/>
      <c r="JYZ18"/>
      <c r="JZA18"/>
      <c r="JZB18"/>
      <c r="JZC18"/>
      <c r="JZD18"/>
      <c r="JZE18"/>
      <c r="JZF18"/>
      <c r="JZG18"/>
      <c r="JZH18"/>
      <c r="JZI18"/>
      <c r="JZJ18"/>
      <c r="JZK18"/>
      <c r="JZL18"/>
      <c r="JZM18"/>
      <c r="JZN18"/>
      <c r="JZO18"/>
      <c r="JZP18"/>
      <c r="JZQ18"/>
      <c r="JZR18"/>
      <c r="JZS18"/>
      <c r="JZT18"/>
      <c r="JZU18"/>
      <c r="JZV18"/>
      <c r="JZW18"/>
      <c r="JZX18"/>
      <c r="JZY18"/>
      <c r="JZZ18"/>
      <c r="KAA18"/>
      <c r="KAB18"/>
      <c r="KAC18"/>
      <c r="KAD18"/>
      <c r="KAE18"/>
      <c r="KAF18"/>
      <c r="KAG18"/>
      <c r="KAH18"/>
      <c r="KAI18"/>
      <c r="KAJ18"/>
      <c r="KAK18"/>
      <c r="KAL18"/>
      <c r="KAM18"/>
      <c r="KAN18"/>
      <c r="KAO18"/>
      <c r="KAP18"/>
      <c r="KAQ18"/>
      <c r="KAR18"/>
      <c r="KAS18"/>
      <c r="KAT18"/>
      <c r="KAU18"/>
      <c r="KAV18"/>
      <c r="KAW18"/>
      <c r="KAX18"/>
      <c r="KAY18"/>
      <c r="KAZ18"/>
      <c r="KBA18"/>
      <c r="KBB18"/>
      <c r="KBC18"/>
      <c r="KBD18"/>
      <c r="KBE18"/>
      <c r="KBF18"/>
      <c r="KBG18"/>
      <c r="KBH18"/>
      <c r="KBI18"/>
      <c r="KBJ18"/>
      <c r="KBK18"/>
      <c r="KBL18"/>
      <c r="KBM18"/>
      <c r="KBN18"/>
      <c r="KBO18"/>
      <c r="KBP18"/>
      <c r="KBQ18"/>
      <c r="KBR18"/>
      <c r="KBS18"/>
      <c r="KBT18"/>
      <c r="KBU18"/>
      <c r="KBV18"/>
      <c r="KBW18"/>
      <c r="KBX18"/>
      <c r="KBY18"/>
      <c r="KBZ18"/>
      <c r="KCA18"/>
      <c r="KCB18"/>
      <c r="KCC18"/>
      <c r="KCD18"/>
      <c r="KCE18"/>
      <c r="KCF18"/>
      <c r="KCG18"/>
      <c r="KCH18"/>
      <c r="KCI18"/>
      <c r="KCJ18"/>
      <c r="KCK18"/>
      <c r="KCL18"/>
      <c r="KCM18"/>
      <c r="KCN18"/>
      <c r="KCO18"/>
      <c r="KCP18"/>
      <c r="KCQ18"/>
      <c r="KCR18"/>
      <c r="KCS18"/>
      <c r="KCT18"/>
      <c r="KCU18"/>
      <c r="KCV18"/>
      <c r="KCW18"/>
      <c r="KCX18"/>
      <c r="KCY18"/>
      <c r="KCZ18"/>
      <c r="KDA18"/>
      <c r="KDB18"/>
      <c r="KDC18"/>
      <c r="KDD18"/>
      <c r="KDE18"/>
      <c r="KDF18"/>
      <c r="KDG18"/>
      <c r="KDH18"/>
      <c r="KDI18"/>
      <c r="KDJ18"/>
      <c r="KDK18"/>
      <c r="KDL18"/>
      <c r="KDM18"/>
      <c r="KDN18"/>
      <c r="KDO18"/>
      <c r="KDP18"/>
      <c r="KDQ18"/>
      <c r="KDR18"/>
      <c r="KDS18"/>
      <c r="KDT18"/>
      <c r="KDU18"/>
      <c r="KDV18"/>
      <c r="KDW18"/>
      <c r="KDX18"/>
      <c r="KDY18"/>
      <c r="KDZ18"/>
      <c r="KEA18"/>
      <c r="KEB18"/>
      <c r="KEC18"/>
      <c r="KED18"/>
      <c r="KEE18"/>
      <c r="KEF18"/>
      <c r="KEG18"/>
      <c r="KEH18"/>
      <c r="KEI18"/>
      <c r="KEJ18"/>
      <c r="KEK18"/>
      <c r="KEL18"/>
      <c r="KEM18"/>
      <c r="KEN18"/>
      <c r="KEO18"/>
      <c r="KEP18"/>
      <c r="KEQ18"/>
      <c r="KER18"/>
      <c r="KES18"/>
      <c r="KET18"/>
      <c r="KEU18"/>
      <c r="KEV18"/>
      <c r="KEW18"/>
      <c r="KEX18"/>
      <c r="KEY18"/>
      <c r="KEZ18"/>
      <c r="KFA18"/>
      <c r="KFB18"/>
      <c r="KFC18"/>
      <c r="KFD18"/>
      <c r="KFE18"/>
      <c r="KFF18"/>
      <c r="KFG18"/>
      <c r="KFH18"/>
      <c r="KFI18"/>
      <c r="KFJ18"/>
      <c r="KFK18"/>
      <c r="KFL18"/>
      <c r="KFM18"/>
      <c r="KFN18"/>
      <c r="KFO18"/>
      <c r="KFP18"/>
      <c r="KFQ18"/>
      <c r="KFR18"/>
      <c r="KFS18"/>
      <c r="KFT18"/>
      <c r="KFU18"/>
      <c r="KFV18"/>
      <c r="KFW18"/>
      <c r="KFX18"/>
      <c r="KFY18"/>
      <c r="KFZ18"/>
      <c r="KGA18"/>
      <c r="KGB18"/>
      <c r="KGC18"/>
      <c r="KGD18"/>
      <c r="KGE18"/>
      <c r="KGF18"/>
      <c r="KGG18"/>
      <c r="KGH18"/>
      <c r="KGI18"/>
      <c r="KGJ18"/>
      <c r="KGK18"/>
      <c r="KGL18"/>
      <c r="KGM18"/>
      <c r="KGN18"/>
      <c r="KGO18"/>
      <c r="KGP18"/>
      <c r="KGQ18"/>
      <c r="KGR18"/>
      <c r="KGS18"/>
      <c r="KGT18"/>
      <c r="KGU18"/>
      <c r="KGV18"/>
      <c r="KGW18"/>
      <c r="KGX18"/>
      <c r="KGY18"/>
      <c r="KGZ18"/>
      <c r="KHA18"/>
      <c r="KHB18"/>
      <c r="KHC18"/>
      <c r="KHD18"/>
      <c r="KHE18"/>
      <c r="KHF18"/>
      <c r="KHG18"/>
      <c r="KHH18"/>
      <c r="KHI18"/>
      <c r="KHJ18"/>
      <c r="KHK18"/>
      <c r="KHL18"/>
      <c r="KHM18"/>
      <c r="KHN18"/>
      <c r="KHO18"/>
      <c r="KHP18"/>
      <c r="KHQ18"/>
      <c r="KHR18"/>
      <c r="KHS18"/>
      <c r="KHT18"/>
      <c r="KHU18"/>
      <c r="KHV18"/>
      <c r="KHW18"/>
      <c r="KHX18"/>
      <c r="KHY18"/>
      <c r="KHZ18"/>
      <c r="KIA18"/>
      <c r="KIB18"/>
      <c r="KIC18"/>
      <c r="KID18"/>
      <c r="KIE18"/>
      <c r="KIF18"/>
      <c r="KIG18"/>
      <c r="KIH18"/>
      <c r="KII18"/>
      <c r="KIJ18"/>
      <c r="KIK18"/>
      <c r="KIL18"/>
      <c r="KIM18"/>
      <c r="KIN18"/>
      <c r="KIO18"/>
      <c r="KIP18"/>
      <c r="KIQ18"/>
      <c r="KIR18"/>
      <c r="KIS18"/>
      <c r="KIT18"/>
      <c r="KIU18"/>
      <c r="KIV18"/>
      <c r="KIW18"/>
      <c r="KIX18"/>
      <c r="KIY18"/>
      <c r="KIZ18"/>
      <c r="KJA18"/>
      <c r="KJB18"/>
      <c r="KJC18"/>
      <c r="KJD18"/>
      <c r="KJE18"/>
      <c r="KJF18"/>
      <c r="KJG18"/>
      <c r="KJH18"/>
      <c r="KJI18"/>
      <c r="KJJ18"/>
      <c r="KJK18"/>
      <c r="KJL18"/>
      <c r="KJM18"/>
      <c r="KJN18"/>
      <c r="KJO18"/>
      <c r="KJP18"/>
      <c r="KJQ18"/>
      <c r="KJR18"/>
      <c r="KJS18"/>
      <c r="KJT18"/>
      <c r="KJU18"/>
      <c r="KJV18"/>
      <c r="KJW18"/>
      <c r="KJX18"/>
      <c r="KJY18"/>
      <c r="KJZ18"/>
      <c r="KKA18"/>
      <c r="KKB18"/>
      <c r="KKC18"/>
      <c r="KKD18"/>
      <c r="KKE18"/>
      <c r="KKF18"/>
      <c r="KKG18"/>
      <c r="KKH18"/>
      <c r="KKI18"/>
      <c r="KKJ18"/>
      <c r="KKK18"/>
      <c r="KKL18"/>
      <c r="KKM18"/>
      <c r="KKN18"/>
      <c r="KKO18"/>
      <c r="KKP18"/>
      <c r="KKQ18"/>
      <c r="KKR18"/>
      <c r="KKS18"/>
      <c r="KKT18"/>
      <c r="KKU18"/>
      <c r="KKV18"/>
      <c r="KKW18"/>
      <c r="KKX18"/>
      <c r="KKY18"/>
      <c r="KKZ18"/>
      <c r="KLA18"/>
      <c r="KLB18"/>
      <c r="KLC18"/>
      <c r="KLD18"/>
      <c r="KLE18"/>
      <c r="KLF18"/>
      <c r="KLG18"/>
      <c r="KLH18"/>
      <c r="KLI18"/>
      <c r="KLJ18"/>
      <c r="KLK18"/>
      <c r="KLL18"/>
      <c r="KLM18"/>
      <c r="KLN18"/>
      <c r="KLO18"/>
      <c r="KLP18"/>
      <c r="KLQ18"/>
      <c r="KLR18"/>
      <c r="KLS18"/>
      <c r="KLT18"/>
      <c r="KLU18"/>
      <c r="KLV18"/>
      <c r="KLW18"/>
      <c r="KLX18"/>
      <c r="KLY18"/>
      <c r="KLZ18"/>
      <c r="KMA18"/>
      <c r="KMB18"/>
      <c r="KMC18"/>
      <c r="KMD18"/>
      <c r="KME18"/>
      <c r="KMF18"/>
      <c r="KMG18"/>
      <c r="KMH18"/>
      <c r="KMI18"/>
      <c r="KMJ18"/>
      <c r="KMK18"/>
      <c r="KML18"/>
      <c r="KMM18"/>
      <c r="KMN18"/>
      <c r="KMO18"/>
      <c r="KMP18"/>
      <c r="KMQ18"/>
      <c r="KMR18"/>
      <c r="KMS18"/>
      <c r="KMT18"/>
      <c r="KMU18"/>
      <c r="KMV18"/>
      <c r="KMW18"/>
      <c r="KMX18"/>
      <c r="KMY18"/>
      <c r="KMZ18"/>
      <c r="KNA18"/>
      <c r="KNB18"/>
      <c r="KNC18"/>
      <c r="KND18"/>
      <c r="KNE18"/>
      <c r="KNF18"/>
      <c r="KNG18"/>
      <c r="KNH18"/>
      <c r="KNI18"/>
      <c r="KNJ18"/>
      <c r="KNK18"/>
      <c r="KNL18"/>
      <c r="KNM18"/>
      <c r="KNN18"/>
      <c r="KNO18"/>
      <c r="KNP18"/>
      <c r="KNQ18"/>
      <c r="KNR18"/>
      <c r="KNS18"/>
      <c r="KNT18"/>
      <c r="KNU18"/>
      <c r="KNV18"/>
      <c r="KNW18"/>
      <c r="KNX18"/>
      <c r="KNY18"/>
      <c r="KNZ18"/>
      <c r="KOA18"/>
      <c r="KOB18"/>
      <c r="KOC18"/>
      <c r="KOD18"/>
      <c r="KOE18"/>
      <c r="KOF18"/>
      <c r="KOG18"/>
      <c r="KOH18"/>
      <c r="KOI18"/>
      <c r="KOJ18"/>
      <c r="KOK18"/>
      <c r="KOL18"/>
      <c r="KOM18"/>
      <c r="KON18"/>
      <c r="KOO18"/>
      <c r="KOP18"/>
      <c r="KOQ18"/>
      <c r="KOR18"/>
      <c r="KOS18"/>
      <c r="KOT18"/>
      <c r="KOU18"/>
      <c r="KOV18"/>
      <c r="KOW18"/>
      <c r="KOX18"/>
      <c r="KOY18"/>
      <c r="KOZ18"/>
      <c r="KPA18"/>
      <c r="KPB18"/>
      <c r="KPC18"/>
      <c r="KPD18"/>
      <c r="KPE18"/>
      <c r="KPF18"/>
      <c r="KPG18"/>
      <c r="KPH18"/>
      <c r="KPI18"/>
      <c r="KPJ18"/>
      <c r="KPK18"/>
      <c r="KPL18"/>
      <c r="KPM18"/>
      <c r="KPN18"/>
      <c r="KPO18"/>
      <c r="KPP18"/>
      <c r="KPQ18"/>
      <c r="KPR18"/>
      <c r="KPS18"/>
      <c r="KPT18"/>
      <c r="KPU18"/>
      <c r="KPV18"/>
      <c r="KPW18"/>
      <c r="KPX18"/>
      <c r="KPY18"/>
      <c r="KPZ18"/>
      <c r="KQA18"/>
      <c r="KQB18"/>
      <c r="KQC18"/>
      <c r="KQD18"/>
      <c r="KQE18"/>
      <c r="KQF18"/>
      <c r="KQG18"/>
      <c r="KQH18"/>
      <c r="KQI18"/>
      <c r="KQJ18"/>
      <c r="KQK18"/>
      <c r="KQL18"/>
      <c r="KQM18"/>
      <c r="KQN18"/>
      <c r="KQO18"/>
      <c r="KQP18"/>
      <c r="KQQ18"/>
      <c r="KQR18"/>
      <c r="KQS18"/>
      <c r="KQT18"/>
      <c r="KQU18"/>
      <c r="KQV18"/>
      <c r="KQW18"/>
      <c r="KQX18"/>
      <c r="KQY18"/>
      <c r="KQZ18"/>
      <c r="KRA18"/>
      <c r="KRB18"/>
      <c r="KRC18"/>
      <c r="KRD18"/>
      <c r="KRE18"/>
      <c r="KRF18"/>
      <c r="KRG18"/>
      <c r="KRH18"/>
      <c r="KRI18"/>
      <c r="KRJ18"/>
      <c r="KRK18"/>
      <c r="KRL18"/>
      <c r="KRM18"/>
      <c r="KRN18"/>
      <c r="KRO18"/>
      <c r="KRP18"/>
      <c r="KRQ18"/>
      <c r="KRR18"/>
      <c r="KRS18"/>
      <c r="KRT18"/>
      <c r="KRU18"/>
      <c r="KRV18"/>
      <c r="KRW18"/>
      <c r="KRX18"/>
      <c r="KRY18"/>
      <c r="KRZ18"/>
      <c r="KSA18"/>
      <c r="KSB18"/>
      <c r="KSC18"/>
      <c r="KSD18"/>
      <c r="KSE18"/>
      <c r="KSF18"/>
      <c r="KSG18"/>
      <c r="KSH18"/>
      <c r="KSI18"/>
      <c r="KSJ18"/>
      <c r="KSK18"/>
      <c r="KSL18"/>
      <c r="KSM18"/>
      <c r="KSN18"/>
      <c r="KSO18"/>
      <c r="KSP18"/>
      <c r="KSQ18"/>
      <c r="KSR18"/>
      <c r="KSS18"/>
      <c r="KST18"/>
      <c r="KSU18"/>
      <c r="KSV18"/>
      <c r="KSW18"/>
      <c r="KSX18"/>
      <c r="KSY18"/>
      <c r="KSZ18"/>
      <c r="KTA18"/>
      <c r="KTB18"/>
      <c r="KTC18"/>
      <c r="KTD18"/>
      <c r="KTE18"/>
      <c r="KTF18"/>
      <c r="KTG18"/>
      <c r="KTH18"/>
      <c r="KTI18"/>
      <c r="KTJ18"/>
      <c r="KTK18"/>
      <c r="KTL18"/>
      <c r="KTM18"/>
      <c r="KTN18"/>
      <c r="KTO18"/>
      <c r="KTP18"/>
      <c r="KTQ18"/>
      <c r="KTR18"/>
      <c r="KTS18"/>
      <c r="KTT18"/>
      <c r="KTU18"/>
      <c r="KTV18"/>
      <c r="KTW18"/>
      <c r="KTX18"/>
      <c r="KTY18"/>
      <c r="KTZ18"/>
      <c r="KUA18"/>
      <c r="KUB18"/>
      <c r="KUC18"/>
      <c r="KUD18"/>
      <c r="KUE18"/>
      <c r="KUF18"/>
      <c r="KUG18"/>
      <c r="KUH18"/>
      <c r="KUI18"/>
      <c r="KUJ18"/>
      <c r="KUK18"/>
      <c r="KUL18"/>
      <c r="KUM18"/>
      <c r="KUN18"/>
      <c r="KUO18"/>
      <c r="KUP18"/>
      <c r="KUQ18"/>
      <c r="KUR18"/>
      <c r="KUS18"/>
      <c r="KUT18"/>
      <c r="KUU18"/>
      <c r="KUV18"/>
      <c r="KUW18"/>
      <c r="KUX18"/>
      <c r="KUY18"/>
      <c r="KUZ18"/>
      <c r="KVA18"/>
      <c r="KVB18"/>
      <c r="KVC18"/>
      <c r="KVD18"/>
      <c r="KVE18"/>
      <c r="KVF18"/>
      <c r="KVG18"/>
      <c r="KVH18"/>
      <c r="KVI18"/>
      <c r="KVJ18"/>
      <c r="KVK18"/>
      <c r="KVL18"/>
      <c r="KVM18"/>
      <c r="KVN18"/>
      <c r="KVO18"/>
      <c r="KVP18"/>
      <c r="KVQ18"/>
      <c r="KVR18"/>
      <c r="KVS18"/>
      <c r="KVT18"/>
      <c r="KVU18"/>
      <c r="KVV18"/>
      <c r="KVW18"/>
      <c r="KVX18"/>
      <c r="KVY18"/>
      <c r="KVZ18"/>
      <c r="KWA18"/>
      <c r="KWB18"/>
      <c r="KWC18"/>
      <c r="KWD18"/>
      <c r="KWE18"/>
      <c r="KWF18"/>
      <c r="KWG18"/>
      <c r="KWH18"/>
      <c r="KWI18"/>
      <c r="KWJ18"/>
      <c r="KWK18"/>
      <c r="KWL18"/>
      <c r="KWM18"/>
      <c r="KWN18"/>
      <c r="KWO18"/>
      <c r="KWP18"/>
      <c r="KWQ18"/>
      <c r="KWR18"/>
      <c r="KWS18"/>
      <c r="KWT18"/>
      <c r="KWU18"/>
      <c r="KWV18"/>
      <c r="KWW18"/>
      <c r="KWX18"/>
      <c r="KWY18"/>
      <c r="KWZ18"/>
      <c r="KXA18"/>
      <c r="KXB18"/>
      <c r="KXC18"/>
      <c r="KXD18"/>
      <c r="KXE18"/>
      <c r="KXF18"/>
      <c r="KXG18"/>
      <c r="KXH18"/>
      <c r="KXI18"/>
      <c r="KXJ18"/>
      <c r="KXK18"/>
      <c r="KXL18"/>
      <c r="KXM18"/>
      <c r="KXN18"/>
      <c r="KXO18"/>
      <c r="KXP18"/>
      <c r="KXQ18"/>
      <c r="KXR18"/>
      <c r="KXS18"/>
      <c r="KXT18"/>
      <c r="KXU18"/>
      <c r="KXV18"/>
      <c r="KXW18"/>
      <c r="KXX18"/>
      <c r="KXY18"/>
      <c r="KXZ18"/>
      <c r="KYA18"/>
      <c r="KYB18"/>
      <c r="KYC18"/>
      <c r="KYD18"/>
      <c r="KYE18"/>
      <c r="KYF18"/>
      <c r="KYG18"/>
      <c r="KYH18"/>
      <c r="KYI18"/>
      <c r="KYJ18"/>
      <c r="KYK18"/>
      <c r="KYL18"/>
      <c r="KYM18"/>
      <c r="KYN18"/>
      <c r="KYO18"/>
      <c r="KYP18"/>
      <c r="KYQ18"/>
      <c r="KYR18"/>
      <c r="KYS18"/>
      <c r="KYT18"/>
      <c r="KYU18"/>
      <c r="KYV18"/>
      <c r="KYW18"/>
      <c r="KYX18"/>
      <c r="KYY18"/>
      <c r="KYZ18"/>
      <c r="KZA18"/>
      <c r="KZB18"/>
      <c r="KZC18"/>
      <c r="KZD18"/>
      <c r="KZE18"/>
      <c r="KZF18"/>
      <c r="KZG18"/>
      <c r="KZH18"/>
      <c r="KZI18"/>
      <c r="KZJ18"/>
      <c r="KZK18"/>
      <c r="KZL18"/>
      <c r="KZM18"/>
      <c r="KZN18"/>
      <c r="KZO18"/>
      <c r="KZP18"/>
      <c r="KZQ18"/>
      <c r="KZR18"/>
      <c r="KZS18"/>
      <c r="KZT18"/>
      <c r="KZU18"/>
      <c r="KZV18"/>
      <c r="KZW18"/>
      <c r="KZX18"/>
      <c r="KZY18"/>
      <c r="KZZ18"/>
      <c r="LAA18"/>
      <c r="LAB18"/>
      <c r="LAC18"/>
      <c r="LAD18"/>
      <c r="LAE18"/>
      <c r="LAF18"/>
      <c r="LAG18"/>
      <c r="LAH18"/>
      <c r="LAI18"/>
      <c r="LAJ18"/>
      <c r="LAK18"/>
      <c r="LAL18"/>
      <c r="LAM18"/>
      <c r="LAN18"/>
      <c r="LAO18"/>
      <c r="LAP18"/>
      <c r="LAQ18"/>
      <c r="LAR18"/>
      <c r="LAS18"/>
      <c r="LAT18"/>
      <c r="LAU18"/>
      <c r="LAV18"/>
      <c r="LAW18"/>
      <c r="LAX18"/>
      <c r="LAY18"/>
      <c r="LAZ18"/>
      <c r="LBA18"/>
      <c r="LBB18"/>
      <c r="LBC18"/>
      <c r="LBD18"/>
      <c r="LBE18"/>
      <c r="LBF18"/>
      <c r="LBG18"/>
      <c r="LBH18"/>
      <c r="LBI18"/>
      <c r="LBJ18"/>
      <c r="LBK18"/>
      <c r="LBL18"/>
      <c r="LBM18"/>
      <c r="LBN18"/>
      <c r="LBO18"/>
      <c r="LBP18"/>
      <c r="LBQ18"/>
      <c r="LBR18"/>
      <c r="LBS18"/>
      <c r="LBT18"/>
      <c r="LBU18"/>
      <c r="LBV18"/>
      <c r="LBW18"/>
      <c r="LBX18"/>
      <c r="LBY18"/>
      <c r="LBZ18"/>
      <c r="LCA18"/>
      <c r="LCB18"/>
      <c r="LCC18"/>
      <c r="LCD18"/>
      <c r="LCE18"/>
      <c r="LCF18"/>
      <c r="LCG18"/>
      <c r="LCH18"/>
      <c r="LCI18"/>
      <c r="LCJ18"/>
      <c r="LCK18"/>
      <c r="LCL18"/>
      <c r="LCM18"/>
      <c r="LCN18"/>
      <c r="LCO18"/>
      <c r="LCP18"/>
      <c r="LCQ18"/>
      <c r="LCR18"/>
      <c r="LCS18"/>
      <c r="LCT18"/>
      <c r="LCU18"/>
      <c r="LCV18"/>
      <c r="LCW18"/>
      <c r="LCX18"/>
      <c r="LCY18"/>
      <c r="LCZ18"/>
      <c r="LDA18"/>
      <c r="LDB18"/>
      <c r="LDC18"/>
      <c r="LDD18"/>
      <c r="LDE18"/>
      <c r="LDF18"/>
      <c r="LDG18"/>
      <c r="LDH18"/>
      <c r="LDI18"/>
      <c r="LDJ18"/>
      <c r="LDK18"/>
      <c r="LDL18"/>
      <c r="LDM18"/>
      <c r="LDN18"/>
      <c r="LDO18"/>
      <c r="LDP18"/>
      <c r="LDQ18"/>
      <c r="LDR18"/>
      <c r="LDS18"/>
      <c r="LDT18"/>
      <c r="LDU18"/>
      <c r="LDV18"/>
      <c r="LDW18"/>
      <c r="LDX18"/>
      <c r="LDY18"/>
      <c r="LDZ18"/>
      <c r="LEA18"/>
      <c r="LEB18"/>
      <c r="LEC18"/>
      <c r="LED18"/>
      <c r="LEE18"/>
      <c r="LEF18"/>
      <c r="LEG18"/>
      <c r="LEH18"/>
      <c r="LEI18"/>
      <c r="LEJ18"/>
      <c r="LEK18"/>
      <c r="LEL18"/>
      <c r="LEM18"/>
      <c r="LEN18"/>
      <c r="LEO18"/>
      <c r="LEP18"/>
      <c r="LEQ18"/>
      <c r="LER18"/>
      <c r="LES18"/>
      <c r="LET18"/>
      <c r="LEU18"/>
      <c r="LEV18"/>
      <c r="LEW18"/>
      <c r="LEX18"/>
      <c r="LEY18"/>
      <c r="LEZ18"/>
      <c r="LFA18"/>
      <c r="LFB18"/>
      <c r="LFC18"/>
      <c r="LFD18"/>
      <c r="LFE18"/>
      <c r="LFF18"/>
      <c r="LFG18"/>
      <c r="LFH18"/>
      <c r="LFI18"/>
      <c r="LFJ18"/>
      <c r="LFK18"/>
      <c r="LFL18"/>
      <c r="LFM18"/>
      <c r="LFN18"/>
      <c r="LFO18"/>
      <c r="LFP18"/>
      <c r="LFQ18"/>
      <c r="LFR18"/>
      <c r="LFS18"/>
      <c r="LFT18"/>
      <c r="LFU18"/>
      <c r="LFV18"/>
      <c r="LFW18"/>
      <c r="LFX18"/>
      <c r="LFY18"/>
      <c r="LFZ18"/>
      <c r="LGA18"/>
      <c r="LGB18"/>
      <c r="LGC18"/>
      <c r="LGD18"/>
      <c r="LGE18"/>
      <c r="LGF18"/>
      <c r="LGG18"/>
      <c r="LGH18"/>
      <c r="LGI18"/>
      <c r="LGJ18"/>
      <c r="LGK18"/>
      <c r="LGL18"/>
      <c r="LGM18"/>
      <c r="LGN18"/>
      <c r="LGO18"/>
      <c r="LGP18"/>
      <c r="LGQ18"/>
      <c r="LGR18"/>
      <c r="LGS18"/>
      <c r="LGT18"/>
      <c r="LGU18"/>
      <c r="LGV18"/>
      <c r="LGW18"/>
      <c r="LGX18"/>
      <c r="LGY18"/>
      <c r="LGZ18"/>
      <c r="LHA18"/>
      <c r="LHB18"/>
      <c r="LHC18"/>
      <c r="LHD18"/>
      <c r="LHE18"/>
      <c r="LHF18"/>
      <c r="LHG18"/>
      <c r="LHH18"/>
      <c r="LHI18"/>
      <c r="LHJ18"/>
      <c r="LHK18"/>
      <c r="LHL18"/>
      <c r="LHM18"/>
      <c r="LHN18"/>
      <c r="LHO18"/>
      <c r="LHP18"/>
      <c r="LHQ18"/>
      <c r="LHR18"/>
      <c r="LHS18"/>
      <c r="LHT18"/>
      <c r="LHU18"/>
      <c r="LHV18"/>
      <c r="LHW18"/>
      <c r="LHX18"/>
      <c r="LHY18"/>
      <c r="LHZ18"/>
      <c r="LIA18"/>
      <c r="LIB18"/>
      <c r="LIC18"/>
      <c r="LID18"/>
      <c r="LIE18"/>
      <c r="LIF18"/>
      <c r="LIG18"/>
      <c r="LIH18"/>
      <c r="LII18"/>
      <c r="LIJ18"/>
      <c r="LIK18"/>
      <c r="LIL18"/>
      <c r="LIM18"/>
      <c r="LIN18"/>
      <c r="LIO18"/>
      <c r="LIP18"/>
      <c r="LIQ18"/>
      <c r="LIR18"/>
      <c r="LIS18"/>
      <c r="LIT18"/>
      <c r="LIU18"/>
      <c r="LIV18"/>
      <c r="LIW18"/>
      <c r="LIX18"/>
      <c r="LIY18"/>
      <c r="LIZ18"/>
      <c r="LJA18"/>
      <c r="LJB18"/>
      <c r="LJC18"/>
      <c r="LJD18"/>
      <c r="LJE18"/>
      <c r="LJF18"/>
      <c r="LJG18"/>
      <c r="LJH18"/>
      <c r="LJI18"/>
      <c r="LJJ18"/>
      <c r="LJK18"/>
      <c r="LJL18"/>
      <c r="LJM18"/>
      <c r="LJN18"/>
      <c r="LJO18"/>
      <c r="LJP18"/>
      <c r="LJQ18"/>
      <c r="LJR18"/>
      <c r="LJS18"/>
      <c r="LJT18"/>
      <c r="LJU18"/>
      <c r="LJV18"/>
      <c r="LJW18"/>
      <c r="LJX18"/>
      <c r="LJY18"/>
      <c r="LJZ18"/>
      <c r="LKA18"/>
      <c r="LKB18"/>
      <c r="LKC18"/>
      <c r="LKD18"/>
      <c r="LKE18"/>
      <c r="LKF18"/>
      <c r="LKG18"/>
      <c r="LKH18"/>
      <c r="LKI18"/>
      <c r="LKJ18"/>
      <c r="LKK18"/>
      <c r="LKL18"/>
      <c r="LKM18"/>
      <c r="LKN18"/>
      <c r="LKO18"/>
      <c r="LKP18"/>
      <c r="LKQ18"/>
      <c r="LKR18"/>
      <c r="LKS18"/>
      <c r="LKT18"/>
      <c r="LKU18"/>
      <c r="LKV18"/>
      <c r="LKW18"/>
      <c r="LKX18"/>
      <c r="LKY18"/>
      <c r="LKZ18"/>
      <c r="LLA18"/>
      <c r="LLB18"/>
      <c r="LLC18"/>
      <c r="LLD18"/>
      <c r="LLE18"/>
      <c r="LLF18"/>
      <c r="LLG18"/>
      <c r="LLH18"/>
      <c r="LLI18"/>
      <c r="LLJ18"/>
      <c r="LLK18"/>
      <c r="LLL18"/>
      <c r="LLM18"/>
      <c r="LLN18"/>
      <c r="LLO18"/>
      <c r="LLP18"/>
      <c r="LLQ18"/>
      <c r="LLR18"/>
      <c r="LLS18"/>
      <c r="LLT18"/>
      <c r="LLU18"/>
      <c r="LLV18"/>
      <c r="LLW18"/>
      <c r="LLX18"/>
      <c r="LLY18"/>
      <c r="LLZ18"/>
      <c r="LMA18"/>
      <c r="LMB18"/>
      <c r="LMC18"/>
      <c r="LMD18"/>
      <c r="LME18"/>
      <c r="LMF18"/>
      <c r="LMG18"/>
      <c r="LMH18"/>
      <c r="LMI18"/>
      <c r="LMJ18"/>
      <c r="LMK18"/>
      <c r="LML18"/>
      <c r="LMM18"/>
      <c r="LMN18"/>
      <c r="LMO18"/>
      <c r="LMP18"/>
      <c r="LMQ18"/>
      <c r="LMR18"/>
      <c r="LMS18"/>
      <c r="LMT18"/>
      <c r="LMU18"/>
      <c r="LMV18"/>
      <c r="LMW18"/>
      <c r="LMX18"/>
      <c r="LMY18"/>
      <c r="LMZ18"/>
      <c r="LNA18"/>
      <c r="LNB18"/>
      <c r="LNC18"/>
      <c r="LND18"/>
      <c r="LNE18"/>
      <c r="LNF18"/>
      <c r="LNG18"/>
      <c r="LNH18"/>
      <c r="LNI18"/>
      <c r="LNJ18"/>
      <c r="LNK18"/>
      <c r="LNL18"/>
      <c r="LNM18"/>
      <c r="LNN18"/>
      <c r="LNO18"/>
      <c r="LNP18"/>
      <c r="LNQ18"/>
      <c r="LNR18"/>
      <c r="LNS18"/>
      <c r="LNT18"/>
      <c r="LNU18"/>
      <c r="LNV18"/>
      <c r="LNW18"/>
      <c r="LNX18"/>
      <c r="LNY18"/>
      <c r="LNZ18"/>
      <c r="LOA18"/>
      <c r="LOB18"/>
      <c r="LOC18"/>
      <c r="LOD18"/>
      <c r="LOE18"/>
      <c r="LOF18"/>
      <c r="LOG18"/>
      <c r="LOH18"/>
      <c r="LOI18"/>
      <c r="LOJ18"/>
      <c r="LOK18"/>
      <c r="LOL18"/>
      <c r="LOM18"/>
      <c r="LON18"/>
      <c r="LOO18"/>
      <c r="LOP18"/>
      <c r="LOQ18"/>
      <c r="LOR18"/>
      <c r="LOS18"/>
      <c r="LOT18"/>
      <c r="LOU18"/>
      <c r="LOV18"/>
      <c r="LOW18"/>
      <c r="LOX18"/>
      <c r="LOY18"/>
      <c r="LOZ18"/>
      <c r="LPA18"/>
      <c r="LPB18"/>
      <c r="LPC18"/>
      <c r="LPD18"/>
      <c r="LPE18"/>
      <c r="LPF18"/>
      <c r="LPG18"/>
      <c r="LPH18"/>
      <c r="LPI18"/>
      <c r="LPJ18"/>
      <c r="LPK18"/>
      <c r="LPL18"/>
      <c r="LPM18"/>
      <c r="LPN18"/>
      <c r="LPO18"/>
      <c r="LPP18"/>
      <c r="LPQ18"/>
      <c r="LPR18"/>
      <c r="LPS18"/>
      <c r="LPT18"/>
      <c r="LPU18"/>
      <c r="LPV18"/>
      <c r="LPW18"/>
      <c r="LPX18"/>
      <c r="LPY18"/>
      <c r="LPZ18"/>
      <c r="LQA18"/>
      <c r="LQB18"/>
      <c r="LQC18"/>
      <c r="LQD18"/>
      <c r="LQE18"/>
      <c r="LQF18"/>
      <c r="LQG18"/>
      <c r="LQH18"/>
      <c r="LQI18"/>
      <c r="LQJ18"/>
      <c r="LQK18"/>
      <c r="LQL18"/>
      <c r="LQM18"/>
      <c r="LQN18"/>
      <c r="LQO18"/>
      <c r="LQP18"/>
      <c r="LQQ18"/>
      <c r="LQR18"/>
      <c r="LQS18"/>
      <c r="LQT18"/>
      <c r="LQU18"/>
      <c r="LQV18"/>
      <c r="LQW18"/>
      <c r="LQX18"/>
      <c r="LQY18"/>
      <c r="LQZ18"/>
      <c r="LRA18"/>
      <c r="LRB18"/>
      <c r="LRC18"/>
      <c r="LRD18"/>
      <c r="LRE18"/>
      <c r="LRF18"/>
      <c r="LRG18"/>
      <c r="LRH18"/>
      <c r="LRI18"/>
      <c r="LRJ18"/>
      <c r="LRK18"/>
      <c r="LRL18"/>
      <c r="LRM18"/>
      <c r="LRN18"/>
      <c r="LRO18"/>
      <c r="LRP18"/>
      <c r="LRQ18"/>
      <c r="LRR18"/>
      <c r="LRS18"/>
      <c r="LRT18"/>
      <c r="LRU18"/>
      <c r="LRV18"/>
      <c r="LRW18"/>
      <c r="LRX18"/>
      <c r="LRY18"/>
      <c r="LRZ18"/>
      <c r="LSA18"/>
      <c r="LSB18"/>
      <c r="LSC18"/>
      <c r="LSD18"/>
      <c r="LSE18"/>
      <c r="LSF18"/>
      <c r="LSG18"/>
      <c r="LSH18"/>
      <c r="LSI18"/>
      <c r="LSJ18"/>
      <c r="LSK18"/>
      <c r="LSL18"/>
      <c r="LSM18"/>
      <c r="LSN18"/>
      <c r="LSO18"/>
      <c r="LSP18"/>
      <c r="LSQ18"/>
      <c r="LSR18"/>
      <c r="LSS18"/>
      <c r="LST18"/>
      <c r="LSU18"/>
      <c r="LSV18"/>
      <c r="LSW18"/>
      <c r="LSX18"/>
      <c r="LSY18"/>
      <c r="LSZ18"/>
      <c r="LTA18"/>
      <c r="LTB18"/>
      <c r="LTC18"/>
      <c r="LTD18"/>
      <c r="LTE18"/>
      <c r="LTF18"/>
      <c r="LTG18"/>
      <c r="LTH18"/>
      <c r="LTI18"/>
      <c r="LTJ18"/>
      <c r="LTK18"/>
      <c r="LTL18"/>
      <c r="LTM18"/>
      <c r="LTN18"/>
      <c r="LTO18"/>
      <c r="LTP18"/>
      <c r="LTQ18"/>
      <c r="LTR18"/>
      <c r="LTS18"/>
      <c r="LTT18"/>
      <c r="LTU18"/>
      <c r="LTV18"/>
      <c r="LTW18"/>
      <c r="LTX18"/>
      <c r="LTY18"/>
      <c r="LTZ18"/>
      <c r="LUA18"/>
      <c r="LUB18"/>
      <c r="LUC18"/>
      <c r="LUD18"/>
      <c r="LUE18"/>
      <c r="LUF18"/>
      <c r="LUG18"/>
      <c r="LUH18"/>
      <c r="LUI18"/>
      <c r="LUJ18"/>
      <c r="LUK18"/>
      <c r="LUL18"/>
      <c r="LUM18"/>
      <c r="LUN18"/>
      <c r="LUO18"/>
      <c r="LUP18"/>
      <c r="LUQ18"/>
      <c r="LUR18"/>
      <c r="LUS18"/>
      <c r="LUT18"/>
      <c r="LUU18"/>
      <c r="LUV18"/>
      <c r="LUW18"/>
      <c r="LUX18"/>
      <c r="LUY18"/>
      <c r="LUZ18"/>
      <c r="LVA18"/>
      <c r="LVB18"/>
      <c r="LVC18"/>
      <c r="LVD18"/>
      <c r="LVE18"/>
      <c r="LVF18"/>
      <c r="LVG18"/>
      <c r="LVH18"/>
      <c r="LVI18"/>
      <c r="LVJ18"/>
      <c r="LVK18"/>
      <c r="LVL18"/>
      <c r="LVM18"/>
      <c r="LVN18"/>
      <c r="LVO18"/>
      <c r="LVP18"/>
      <c r="LVQ18"/>
      <c r="LVR18"/>
      <c r="LVS18"/>
      <c r="LVT18"/>
      <c r="LVU18"/>
      <c r="LVV18"/>
      <c r="LVW18"/>
      <c r="LVX18"/>
      <c r="LVY18"/>
      <c r="LVZ18"/>
      <c r="LWA18"/>
      <c r="LWB18"/>
      <c r="LWC18"/>
      <c r="LWD18"/>
      <c r="LWE18"/>
      <c r="LWF18"/>
      <c r="LWG18"/>
      <c r="LWH18"/>
      <c r="LWI18"/>
      <c r="LWJ18"/>
      <c r="LWK18"/>
      <c r="LWL18"/>
      <c r="LWM18"/>
      <c r="LWN18"/>
      <c r="LWO18"/>
      <c r="LWP18"/>
      <c r="LWQ18"/>
      <c r="LWR18"/>
      <c r="LWS18"/>
      <c r="LWT18"/>
      <c r="LWU18"/>
      <c r="LWV18"/>
      <c r="LWW18"/>
      <c r="LWX18"/>
      <c r="LWY18"/>
      <c r="LWZ18"/>
      <c r="LXA18"/>
      <c r="LXB18"/>
      <c r="LXC18"/>
      <c r="LXD18"/>
      <c r="LXE18"/>
      <c r="LXF18"/>
      <c r="LXG18"/>
      <c r="LXH18"/>
      <c r="LXI18"/>
      <c r="LXJ18"/>
      <c r="LXK18"/>
      <c r="LXL18"/>
      <c r="LXM18"/>
      <c r="LXN18"/>
      <c r="LXO18"/>
      <c r="LXP18"/>
      <c r="LXQ18"/>
      <c r="LXR18"/>
      <c r="LXS18"/>
      <c r="LXT18"/>
      <c r="LXU18"/>
      <c r="LXV18"/>
      <c r="LXW18"/>
      <c r="LXX18"/>
      <c r="LXY18"/>
      <c r="LXZ18"/>
      <c r="LYA18"/>
      <c r="LYB18"/>
      <c r="LYC18"/>
      <c r="LYD18"/>
      <c r="LYE18"/>
      <c r="LYF18"/>
      <c r="LYG18"/>
      <c r="LYH18"/>
      <c r="LYI18"/>
      <c r="LYJ18"/>
      <c r="LYK18"/>
      <c r="LYL18"/>
      <c r="LYM18"/>
      <c r="LYN18"/>
      <c r="LYO18"/>
      <c r="LYP18"/>
      <c r="LYQ18"/>
      <c r="LYR18"/>
      <c r="LYS18"/>
      <c r="LYT18"/>
      <c r="LYU18"/>
      <c r="LYV18"/>
      <c r="LYW18"/>
      <c r="LYX18"/>
      <c r="LYY18"/>
      <c r="LYZ18"/>
      <c r="LZA18"/>
      <c r="LZB18"/>
      <c r="LZC18"/>
      <c r="LZD18"/>
      <c r="LZE18"/>
      <c r="LZF18"/>
      <c r="LZG18"/>
      <c r="LZH18"/>
      <c r="LZI18"/>
      <c r="LZJ18"/>
      <c r="LZK18"/>
      <c r="LZL18"/>
      <c r="LZM18"/>
      <c r="LZN18"/>
      <c r="LZO18"/>
      <c r="LZP18"/>
      <c r="LZQ18"/>
      <c r="LZR18"/>
      <c r="LZS18"/>
      <c r="LZT18"/>
      <c r="LZU18"/>
      <c r="LZV18"/>
      <c r="LZW18"/>
      <c r="LZX18"/>
      <c r="LZY18"/>
      <c r="LZZ18"/>
      <c r="MAA18"/>
      <c r="MAB18"/>
      <c r="MAC18"/>
      <c r="MAD18"/>
      <c r="MAE18"/>
      <c r="MAF18"/>
      <c r="MAG18"/>
      <c r="MAH18"/>
      <c r="MAI18"/>
      <c r="MAJ18"/>
      <c r="MAK18"/>
      <c r="MAL18"/>
      <c r="MAM18"/>
      <c r="MAN18"/>
      <c r="MAO18"/>
      <c r="MAP18"/>
      <c r="MAQ18"/>
      <c r="MAR18"/>
      <c r="MAS18"/>
      <c r="MAT18"/>
      <c r="MAU18"/>
      <c r="MAV18"/>
      <c r="MAW18"/>
      <c r="MAX18"/>
      <c r="MAY18"/>
      <c r="MAZ18"/>
      <c r="MBA18"/>
      <c r="MBB18"/>
      <c r="MBC18"/>
      <c r="MBD18"/>
      <c r="MBE18"/>
      <c r="MBF18"/>
      <c r="MBG18"/>
      <c r="MBH18"/>
      <c r="MBI18"/>
      <c r="MBJ18"/>
      <c r="MBK18"/>
      <c r="MBL18"/>
      <c r="MBM18"/>
      <c r="MBN18"/>
      <c r="MBO18"/>
      <c r="MBP18"/>
      <c r="MBQ18"/>
      <c r="MBR18"/>
      <c r="MBS18"/>
      <c r="MBT18"/>
      <c r="MBU18"/>
      <c r="MBV18"/>
      <c r="MBW18"/>
      <c r="MBX18"/>
      <c r="MBY18"/>
      <c r="MBZ18"/>
      <c r="MCA18"/>
      <c r="MCB18"/>
      <c r="MCC18"/>
      <c r="MCD18"/>
      <c r="MCE18"/>
      <c r="MCF18"/>
      <c r="MCG18"/>
      <c r="MCH18"/>
      <c r="MCI18"/>
      <c r="MCJ18"/>
      <c r="MCK18"/>
      <c r="MCL18"/>
      <c r="MCM18"/>
      <c r="MCN18"/>
      <c r="MCO18"/>
      <c r="MCP18"/>
      <c r="MCQ18"/>
      <c r="MCR18"/>
      <c r="MCS18"/>
      <c r="MCT18"/>
      <c r="MCU18"/>
      <c r="MCV18"/>
      <c r="MCW18"/>
      <c r="MCX18"/>
      <c r="MCY18"/>
      <c r="MCZ18"/>
      <c r="MDA18"/>
      <c r="MDB18"/>
      <c r="MDC18"/>
      <c r="MDD18"/>
      <c r="MDE18"/>
      <c r="MDF18"/>
      <c r="MDG18"/>
      <c r="MDH18"/>
      <c r="MDI18"/>
      <c r="MDJ18"/>
      <c r="MDK18"/>
      <c r="MDL18"/>
      <c r="MDM18"/>
      <c r="MDN18"/>
      <c r="MDO18"/>
      <c r="MDP18"/>
      <c r="MDQ18"/>
      <c r="MDR18"/>
      <c r="MDS18"/>
      <c r="MDT18"/>
      <c r="MDU18"/>
      <c r="MDV18"/>
      <c r="MDW18"/>
      <c r="MDX18"/>
      <c r="MDY18"/>
      <c r="MDZ18"/>
      <c r="MEA18"/>
      <c r="MEB18"/>
      <c r="MEC18"/>
      <c r="MED18"/>
      <c r="MEE18"/>
      <c r="MEF18"/>
      <c r="MEG18"/>
      <c r="MEH18"/>
      <c r="MEI18"/>
      <c r="MEJ18"/>
      <c r="MEK18"/>
      <c r="MEL18"/>
      <c r="MEM18"/>
      <c r="MEN18"/>
      <c r="MEO18"/>
      <c r="MEP18"/>
      <c r="MEQ18"/>
      <c r="MER18"/>
      <c r="MES18"/>
      <c r="MET18"/>
      <c r="MEU18"/>
      <c r="MEV18"/>
      <c r="MEW18"/>
      <c r="MEX18"/>
      <c r="MEY18"/>
      <c r="MEZ18"/>
      <c r="MFA18"/>
      <c r="MFB18"/>
      <c r="MFC18"/>
      <c r="MFD18"/>
      <c r="MFE18"/>
      <c r="MFF18"/>
      <c r="MFG18"/>
      <c r="MFH18"/>
      <c r="MFI18"/>
      <c r="MFJ18"/>
      <c r="MFK18"/>
      <c r="MFL18"/>
      <c r="MFM18"/>
      <c r="MFN18"/>
      <c r="MFO18"/>
      <c r="MFP18"/>
      <c r="MFQ18"/>
      <c r="MFR18"/>
      <c r="MFS18"/>
      <c r="MFT18"/>
      <c r="MFU18"/>
      <c r="MFV18"/>
      <c r="MFW18"/>
      <c r="MFX18"/>
      <c r="MFY18"/>
      <c r="MFZ18"/>
      <c r="MGA18"/>
      <c r="MGB18"/>
      <c r="MGC18"/>
      <c r="MGD18"/>
      <c r="MGE18"/>
      <c r="MGF18"/>
      <c r="MGG18"/>
      <c r="MGH18"/>
      <c r="MGI18"/>
      <c r="MGJ18"/>
      <c r="MGK18"/>
      <c r="MGL18"/>
      <c r="MGM18"/>
      <c r="MGN18"/>
      <c r="MGO18"/>
      <c r="MGP18"/>
      <c r="MGQ18"/>
      <c r="MGR18"/>
      <c r="MGS18"/>
      <c r="MGT18"/>
      <c r="MGU18"/>
      <c r="MGV18"/>
      <c r="MGW18"/>
      <c r="MGX18"/>
      <c r="MGY18"/>
      <c r="MGZ18"/>
      <c r="MHA18"/>
      <c r="MHB18"/>
      <c r="MHC18"/>
      <c r="MHD18"/>
      <c r="MHE18"/>
      <c r="MHF18"/>
      <c r="MHG18"/>
      <c r="MHH18"/>
      <c r="MHI18"/>
      <c r="MHJ18"/>
      <c r="MHK18"/>
      <c r="MHL18"/>
      <c r="MHM18"/>
      <c r="MHN18"/>
      <c r="MHO18"/>
      <c r="MHP18"/>
      <c r="MHQ18"/>
      <c r="MHR18"/>
      <c r="MHS18"/>
      <c r="MHT18"/>
      <c r="MHU18"/>
      <c r="MHV18"/>
      <c r="MHW18"/>
      <c r="MHX18"/>
      <c r="MHY18"/>
      <c r="MHZ18"/>
      <c r="MIA18"/>
      <c r="MIB18"/>
      <c r="MIC18"/>
      <c r="MID18"/>
      <c r="MIE18"/>
      <c r="MIF18"/>
      <c r="MIG18"/>
      <c r="MIH18"/>
      <c r="MII18"/>
      <c r="MIJ18"/>
      <c r="MIK18"/>
      <c r="MIL18"/>
      <c r="MIM18"/>
      <c r="MIN18"/>
      <c r="MIO18"/>
      <c r="MIP18"/>
      <c r="MIQ18"/>
      <c r="MIR18"/>
      <c r="MIS18"/>
      <c r="MIT18"/>
      <c r="MIU18"/>
      <c r="MIV18"/>
      <c r="MIW18"/>
      <c r="MIX18"/>
      <c r="MIY18"/>
      <c r="MIZ18"/>
      <c r="MJA18"/>
      <c r="MJB18"/>
      <c r="MJC18"/>
      <c r="MJD18"/>
      <c r="MJE18"/>
      <c r="MJF18"/>
      <c r="MJG18"/>
      <c r="MJH18"/>
      <c r="MJI18"/>
      <c r="MJJ18"/>
      <c r="MJK18"/>
      <c r="MJL18"/>
      <c r="MJM18"/>
      <c r="MJN18"/>
      <c r="MJO18"/>
      <c r="MJP18"/>
      <c r="MJQ18"/>
      <c r="MJR18"/>
      <c r="MJS18"/>
      <c r="MJT18"/>
      <c r="MJU18"/>
      <c r="MJV18"/>
      <c r="MJW18"/>
      <c r="MJX18"/>
      <c r="MJY18"/>
      <c r="MJZ18"/>
      <c r="MKA18"/>
      <c r="MKB18"/>
      <c r="MKC18"/>
      <c r="MKD18"/>
      <c r="MKE18"/>
      <c r="MKF18"/>
      <c r="MKG18"/>
      <c r="MKH18"/>
      <c r="MKI18"/>
      <c r="MKJ18"/>
      <c r="MKK18"/>
      <c r="MKL18"/>
      <c r="MKM18"/>
      <c r="MKN18"/>
      <c r="MKO18"/>
      <c r="MKP18"/>
      <c r="MKQ18"/>
      <c r="MKR18"/>
      <c r="MKS18"/>
      <c r="MKT18"/>
      <c r="MKU18"/>
      <c r="MKV18"/>
      <c r="MKW18"/>
      <c r="MKX18"/>
      <c r="MKY18"/>
      <c r="MKZ18"/>
      <c r="MLA18"/>
      <c r="MLB18"/>
      <c r="MLC18"/>
      <c r="MLD18"/>
      <c r="MLE18"/>
      <c r="MLF18"/>
      <c r="MLG18"/>
      <c r="MLH18"/>
      <c r="MLI18"/>
      <c r="MLJ18"/>
      <c r="MLK18"/>
      <c r="MLL18"/>
      <c r="MLM18"/>
      <c r="MLN18"/>
      <c r="MLO18"/>
      <c r="MLP18"/>
      <c r="MLQ18"/>
      <c r="MLR18"/>
      <c r="MLS18"/>
      <c r="MLT18"/>
      <c r="MLU18"/>
      <c r="MLV18"/>
      <c r="MLW18"/>
      <c r="MLX18"/>
      <c r="MLY18"/>
      <c r="MLZ18"/>
      <c r="MMA18"/>
      <c r="MMB18"/>
      <c r="MMC18"/>
      <c r="MMD18"/>
      <c r="MME18"/>
      <c r="MMF18"/>
      <c r="MMG18"/>
      <c r="MMH18"/>
      <c r="MMI18"/>
      <c r="MMJ18"/>
      <c r="MMK18"/>
      <c r="MML18"/>
      <c r="MMM18"/>
      <c r="MMN18"/>
      <c r="MMO18"/>
      <c r="MMP18"/>
      <c r="MMQ18"/>
      <c r="MMR18"/>
      <c r="MMS18"/>
      <c r="MMT18"/>
      <c r="MMU18"/>
      <c r="MMV18"/>
      <c r="MMW18"/>
      <c r="MMX18"/>
      <c r="MMY18"/>
      <c r="MMZ18"/>
      <c r="MNA18"/>
      <c r="MNB18"/>
      <c r="MNC18"/>
      <c r="MND18"/>
      <c r="MNE18"/>
      <c r="MNF18"/>
      <c r="MNG18"/>
      <c r="MNH18"/>
      <c r="MNI18"/>
      <c r="MNJ18"/>
      <c r="MNK18"/>
      <c r="MNL18"/>
      <c r="MNM18"/>
      <c r="MNN18"/>
      <c r="MNO18"/>
      <c r="MNP18"/>
      <c r="MNQ18"/>
      <c r="MNR18"/>
      <c r="MNS18"/>
      <c r="MNT18"/>
      <c r="MNU18"/>
      <c r="MNV18"/>
      <c r="MNW18"/>
      <c r="MNX18"/>
      <c r="MNY18"/>
      <c r="MNZ18"/>
      <c r="MOA18"/>
      <c r="MOB18"/>
      <c r="MOC18"/>
      <c r="MOD18"/>
      <c r="MOE18"/>
      <c r="MOF18"/>
      <c r="MOG18"/>
      <c r="MOH18"/>
      <c r="MOI18"/>
      <c r="MOJ18"/>
      <c r="MOK18"/>
      <c r="MOL18"/>
      <c r="MOM18"/>
      <c r="MON18"/>
      <c r="MOO18"/>
      <c r="MOP18"/>
      <c r="MOQ18"/>
      <c r="MOR18"/>
      <c r="MOS18"/>
      <c r="MOT18"/>
      <c r="MOU18"/>
      <c r="MOV18"/>
      <c r="MOW18"/>
      <c r="MOX18"/>
      <c r="MOY18"/>
      <c r="MOZ18"/>
      <c r="MPA18"/>
      <c r="MPB18"/>
      <c r="MPC18"/>
      <c r="MPD18"/>
      <c r="MPE18"/>
      <c r="MPF18"/>
      <c r="MPG18"/>
      <c r="MPH18"/>
      <c r="MPI18"/>
      <c r="MPJ18"/>
      <c r="MPK18"/>
      <c r="MPL18"/>
      <c r="MPM18"/>
      <c r="MPN18"/>
      <c r="MPO18"/>
      <c r="MPP18"/>
      <c r="MPQ18"/>
      <c r="MPR18"/>
      <c r="MPS18"/>
      <c r="MPT18"/>
      <c r="MPU18"/>
      <c r="MPV18"/>
      <c r="MPW18"/>
      <c r="MPX18"/>
      <c r="MPY18"/>
      <c r="MPZ18"/>
      <c r="MQA18"/>
      <c r="MQB18"/>
      <c r="MQC18"/>
      <c r="MQD18"/>
      <c r="MQE18"/>
      <c r="MQF18"/>
      <c r="MQG18"/>
      <c r="MQH18"/>
      <c r="MQI18"/>
      <c r="MQJ18"/>
      <c r="MQK18"/>
      <c r="MQL18"/>
      <c r="MQM18"/>
      <c r="MQN18"/>
      <c r="MQO18"/>
      <c r="MQP18"/>
      <c r="MQQ18"/>
      <c r="MQR18"/>
      <c r="MQS18"/>
      <c r="MQT18"/>
      <c r="MQU18"/>
      <c r="MQV18"/>
      <c r="MQW18"/>
      <c r="MQX18"/>
      <c r="MQY18"/>
      <c r="MQZ18"/>
      <c r="MRA18"/>
      <c r="MRB18"/>
      <c r="MRC18"/>
      <c r="MRD18"/>
      <c r="MRE18"/>
      <c r="MRF18"/>
      <c r="MRG18"/>
      <c r="MRH18"/>
      <c r="MRI18"/>
      <c r="MRJ18"/>
      <c r="MRK18"/>
      <c r="MRL18"/>
      <c r="MRM18"/>
      <c r="MRN18"/>
      <c r="MRO18"/>
      <c r="MRP18"/>
      <c r="MRQ18"/>
      <c r="MRR18"/>
      <c r="MRS18"/>
      <c r="MRT18"/>
      <c r="MRU18"/>
      <c r="MRV18"/>
      <c r="MRW18"/>
      <c r="MRX18"/>
      <c r="MRY18"/>
      <c r="MRZ18"/>
      <c r="MSA18"/>
      <c r="MSB18"/>
      <c r="MSC18"/>
      <c r="MSD18"/>
      <c r="MSE18"/>
      <c r="MSF18"/>
      <c r="MSG18"/>
      <c r="MSH18"/>
      <c r="MSI18"/>
      <c r="MSJ18"/>
      <c r="MSK18"/>
      <c r="MSL18"/>
      <c r="MSM18"/>
      <c r="MSN18"/>
      <c r="MSO18"/>
      <c r="MSP18"/>
      <c r="MSQ18"/>
      <c r="MSR18"/>
      <c r="MSS18"/>
      <c r="MST18"/>
      <c r="MSU18"/>
      <c r="MSV18"/>
      <c r="MSW18"/>
      <c r="MSX18"/>
      <c r="MSY18"/>
      <c r="MSZ18"/>
      <c r="MTA18"/>
      <c r="MTB18"/>
      <c r="MTC18"/>
      <c r="MTD18"/>
      <c r="MTE18"/>
      <c r="MTF18"/>
      <c r="MTG18"/>
      <c r="MTH18"/>
      <c r="MTI18"/>
      <c r="MTJ18"/>
      <c r="MTK18"/>
      <c r="MTL18"/>
      <c r="MTM18"/>
      <c r="MTN18"/>
      <c r="MTO18"/>
      <c r="MTP18"/>
      <c r="MTQ18"/>
      <c r="MTR18"/>
      <c r="MTS18"/>
      <c r="MTT18"/>
      <c r="MTU18"/>
      <c r="MTV18"/>
      <c r="MTW18"/>
      <c r="MTX18"/>
      <c r="MTY18"/>
      <c r="MTZ18"/>
      <c r="MUA18"/>
      <c r="MUB18"/>
      <c r="MUC18"/>
      <c r="MUD18"/>
      <c r="MUE18"/>
      <c r="MUF18"/>
      <c r="MUG18"/>
      <c r="MUH18"/>
      <c r="MUI18"/>
      <c r="MUJ18"/>
      <c r="MUK18"/>
      <c r="MUL18"/>
      <c r="MUM18"/>
      <c r="MUN18"/>
      <c r="MUO18"/>
      <c r="MUP18"/>
      <c r="MUQ18"/>
      <c r="MUR18"/>
      <c r="MUS18"/>
      <c r="MUT18"/>
      <c r="MUU18"/>
      <c r="MUV18"/>
      <c r="MUW18"/>
      <c r="MUX18"/>
      <c r="MUY18"/>
      <c r="MUZ18"/>
      <c r="MVA18"/>
      <c r="MVB18"/>
      <c r="MVC18"/>
      <c r="MVD18"/>
      <c r="MVE18"/>
      <c r="MVF18"/>
      <c r="MVG18"/>
      <c r="MVH18"/>
      <c r="MVI18"/>
      <c r="MVJ18"/>
      <c r="MVK18"/>
      <c r="MVL18"/>
      <c r="MVM18"/>
      <c r="MVN18"/>
      <c r="MVO18"/>
      <c r="MVP18"/>
      <c r="MVQ18"/>
      <c r="MVR18"/>
      <c r="MVS18"/>
      <c r="MVT18"/>
      <c r="MVU18"/>
      <c r="MVV18"/>
      <c r="MVW18"/>
      <c r="MVX18"/>
      <c r="MVY18"/>
      <c r="MVZ18"/>
      <c r="MWA18"/>
      <c r="MWB18"/>
      <c r="MWC18"/>
      <c r="MWD18"/>
      <c r="MWE18"/>
      <c r="MWF18"/>
      <c r="MWG18"/>
      <c r="MWH18"/>
      <c r="MWI18"/>
      <c r="MWJ18"/>
      <c r="MWK18"/>
      <c r="MWL18"/>
      <c r="MWM18"/>
      <c r="MWN18"/>
      <c r="MWO18"/>
      <c r="MWP18"/>
      <c r="MWQ18"/>
      <c r="MWR18"/>
      <c r="MWS18"/>
      <c r="MWT18"/>
      <c r="MWU18"/>
      <c r="MWV18"/>
      <c r="MWW18"/>
      <c r="MWX18"/>
      <c r="MWY18"/>
      <c r="MWZ18"/>
      <c r="MXA18"/>
      <c r="MXB18"/>
      <c r="MXC18"/>
      <c r="MXD18"/>
      <c r="MXE18"/>
      <c r="MXF18"/>
      <c r="MXG18"/>
      <c r="MXH18"/>
      <c r="MXI18"/>
      <c r="MXJ18"/>
      <c r="MXK18"/>
      <c r="MXL18"/>
      <c r="MXM18"/>
      <c r="MXN18"/>
      <c r="MXO18"/>
      <c r="MXP18"/>
      <c r="MXQ18"/>
      <c r="MXR18"/>
      <c r="MXS18"/>
      <c r="MXT18"/>
      <c r="MXU18"/>
      <c r="MXV18"/>
      <c r="MXW18"/>
      <c r="MXX18"/>
      <c r="MXY18"/>
      <c r="MXZ18"/>
      <c r="MYA18"/>
      <c r="MYB18"/>
      <c r="MYC18"/>
      <c r="MYD18"/>
      <c r="MYE18"/>
      <c r="MYF18"/>
      <c r="MYG18"/>
      <c r="MYH18"/>
      <c r="MYI18"/>
      <c r="MYJ18"/>
      <c r="MYK18"/>
      <c r="MYL18"/>
      <c r="MYM18"/>
      <c r="MYN18"/>
      <c r="MYO18"/>
      <c r="MYP18"/>
      <c r="MYQ18"/>
      <c r="MYR18"/>
      <c r="MYS18"/>
      <c r="MYT18"/>
      <c r="MYU18"/>
      <c r="MYV18"/>
      <c r="MYW18"/>
      <c r="MYX18"/>
      <c r="MYY18"/>
      <c r="MYZ18"/>
      <c r="MZA18"/>
      <c r="MZB18"/>
      <c r="MZC18"/>
      <c r="MZD18"/>
      <c r="MZE18"/>
      <c r="MZF18"/>
      <c r="MZG18"/>
      <c r="MZH18"/>
      <c r="MZI18"/>
      <c r="MZJ18"/>
      <c r="MZK18"/>
      <c r="MZL18"/>
      <c r="MZM18"/>
      <c r="MZN18"/>
      <c r="MZO18"/>
      <c r="MZP18"/>
      <c r="MZQ18"/>
      <c r="MZR18"/>
      <c r="MZS18"/>
      <c r="MZT18"/>
      <c r="MZU18"/>
      <c r="MZV18"/>
      <c r="MZW18"/>
      <c r="MZX18"/>
      <c r="MZY18"/>
      <c r="MZZ18"/>
      <c r="NAA18"/>
      <c r="NAB18"/>
      <c r="NAC18"/>
      <c r="NAD18"/>
      <c r="NAE18"/>
      <c r="NAF18"/>
      <c r="NAG18"/>
      <c r="NAH18"/>
      <c r="NAI18"/>
      <c r="NAJ18"/>
      <c r="NAK18"/>
      <c r="NAL18"/>
      <c r="NAM18"/>
      <c r="NAN18"/>
      <c r="NAO18"/>
      <c r="NAP18"/>
      <c r="NAQ18"/>
      <c r="NAR18"/>
      <c r="NAS18"/>
      <c r="NAT18"/>
      <c r="NAU18"/>
      <c r="NAV18"/>
      <c r="NAW18"/>
      <c r="NAX18"/>
      <c r="NAY18"/>
      <c r="NAZ18"/>
      <c r="NBA18"/>
      <c r="NBB18"/>
      <c r="NBC18"/>
      <c r="NBD18"/>
      <c r="NBE18"/>
      <c r="NBF18"/>
      <c r="NBG18"/>
      <c r="NBH18"/>
      <c r="NBI18"/>
      <c r="NBJ18"/>
      <c r="NBK18"/>
      <c r="NBL18"/>
      <c r="NBM18"/>
      <c r="NBN18"/>
      <c r="NBO18"/>
      <c r="NBP18"/>
      <c r="NBQ18"/>
      <c r="NBR18"/>
      <c r="NBS18"/>
      <c r="NBT18"/>
      <c r="NBU18"/>
      <c r="NBV18"/>
      <c r="NBW18"/>
      <c r="NBX18"/>
      <c r="NBY18"/>
      <c r="NBZ18"/>
      <c r="NCA18"/>
      <c r="NCB18"/>
      <c r="NCC18"/>
      <c r="NCD18"/>
      <c r="NCE18"/>
      <c r="NCF18"/>
      <c r="NCG18"/>
      <c r="NCH18"/>
      <c r="NCI18"/>
      <c r="NCJ18"/>
      <c r="NCK18"/>
      <c r="NCL18"/>
      <c r="NCM18"/>
      <c r="NCN18"/>
      <c r="NCO18"/>
      <c r="NCP18"/>
      <c r="NCQ18"/>
      <c r="NCR18"/>
      <c r="NCS18"/>
      <c r="NCT18"/>
      <c r="NCU18"/>
      <c r="NCV18"/>
      <c r="NCW18"/>
      <c r="NCX18"/>
      <c r="NCY18"/>
      <c r="NCZ18"/>
      <c r="NDA18"/>
      <c r="NDB18"/>
      <c r="NDC18"/>
      <c r="NDD18"/>
      <c r="NDE18"/>
      <c r="NDF18"/>
      <c r="NDG18"/>
      <c r="NDH18"/>
      <c r="NDI18"/>
      <c r="NDJ18"/>
      <c r="NDK18"/>
      <c r="NDL18"/>
      <c r="NDM18"/>
      <c r="NDN18"/>
      <c r="NDO18"/>
      <c r="NDP18"/>
      <c r="NDQ18"/>
      <c r="NDR18"/>
      <c r="NDS18"/>
      <c r="NDT18"/>
      <c r="NDU18"/>
      <c r="NDV18"/>
      <c r="NDW18"/>
      <c r="NDX18"/>
      <c r="NDY18"/>
      <c r="NDZ18"/>
      <c r="NEA18"/>
      <c r="NEB18"/>
      <c r="NEC18"/>
      <c r="NED18"/>
      <c r="NEE18"/>
      <c r="NEF18"/>
      <c r="NEG18"/>
      <c r="NEH18"/>
      <c r="NEI18"/>
      <c r="NEJ18"/>
      <c r="NEK18"/>
      <c r="NEL18"/>
      <c r="NEM18"/>
      <c r="NEN18"/>
      <c r="NEO18"/>
      <c r="NEP18"/>
      <c r="NEQ18"/>
      <c r="NER18"/>
      <c r="NES18"/>
      <c r="NET18"/>
      <c r="NEU18"/>
      <c r="NEV18"/>
      <c r="NEW18"/>
      <c r="NEX18"/>
      <c r="NEY18"/>
      <c r="NEZ18"/>
      <c r="NFA18"/>
      <c r="NFB18"/>
      <c r="NFC18"/>
      <c r="NFD18"/>
      <c r="NFE18"/>
      <c r="NFF18"/>
      <c r="NFG18"/>
      <c r="NFH18"/>
      <c r="NFI18"/>
      <c r="NFJ18"/>
      <c r="NFK18"/>
      <c r="NFL18"/>
      <c r="NFM18"/>
      <c r="NFN18"/>
      <c r="NFO18"/>
      <c r="NFP18"/>
      <c r="NFQ18"/>
      <c r="NFR18"/>
      <c r="NFS18"/>
      <c r="NFT18"/>
      <c r="NFU18"/>
      <c r="NFV18"/>
      <c r="NFW18"/>
      <c r="NFX18"/>
      <c r="NFY18"/>
      <c r="NFZ18"/>
      <c r="NGA18"/>
      <c r="NGB18"/>
      <c r="NGC18"/>
      <c r="NGD18"/>
      <c r="NGE18"/>
      <c r="NGF18"/>
      <c r="NGG18"/>
      <c r="NGH18"/>
      <c r="NGI18"/>
      <c r="NGJ18"/>
      <c r="NGK18"/>
      <c r="NGL18"/>
      <c r="NGM18"/>
      <c r="NGN18"/>
      <c r="NGO18"/>
      <c r="NGP18"/>
      <c r="NGQ18"/>
      <c r="NGR18"/>
      <c r="NGS18"/>
      <c r="NGT18"/>
      <c r="NGU18"/>
      <c r="NGV18"/>
      <c r="NGW18"/>
      <c r="NGX18"/>
      <c r="NGY18"/>
      <c r="NGZ18"/>
      <c r="NHA18"/>
      <c r="NHB18"/>
      <c r="NHC18"/>
      <c r="NHD18"/>
      <c r="NHE18"/>
      <c r="NHF18"/>
      <c r="NHG18"/>
      <c r="NHH18"/>
      <c r="NHI18"/>
      <c r="NHJ18"/>
      <c r="NHK18"/>
      <c r="NHL18"/>
      <c r="NHM18"/>
      <c r="NHN18"/>
      <c r="NHO18"/>
      <c r="NHP18"/>
      <c r="NHQ18"/>
      <c r="NHR18"/>
      <c r="NHS18"/>
      <c r="NHT18"/>
      <c r="NHU18"/>
      <c r="NHV18"/>
      <c r="NHW18"/>
      <c r="NHX18"/>
      <c r="NHY18"/>
      <c r="NHZ18"/>
      <c r="NIA18"/>
      <c r="NIB18"/>
      <c r="NIC18"/>
      <c r="NID18"/>
      <c r="NIE18"/>
      <c r="NIF18"/>
      <c r="NIG18"/>
      <c r="NIH18"/>
      <c r="NII18"/>
      <c r="NIJ18"/>
      <c r="NIK18"/>
      <c r="NIL18"/>
      <c r="NIM18"/>
      <c r="NIN18"/>
      <c r="NIO18"/>
      <c r="NIP18"/>
      <c r="NIQ18"/>
      <c r="NIR18"/>
      <c r="NIS18"/>
      <c r="NIT18"/>
      <c r="NIU18"/>
      <c r="NIV18"/>
      <c r="NIW18"/>
      <c r="NIX18"/>
      <c r="NIY18"/>
      <c r="NIZ18"/>
      <c r="NJA18"/>
      <c r="NJB18"/>
      <c r="NJC18"/>
      <c r="NJD18"/>
      <c r="NJE18"/>
      <c r="NJF18"/>
      <c r="NJG18"/>
      <c r="NJH18"/>
      <c r="NJI18"/>
      <c r="NJJ18"/>
      <c r="NJK18"/>
      <c r="NJL18"/>
      <c r="NJM18"/>
      <c r="NJN18"/>
      <c r="NJO18"/>
      <c r="NJP18"/>
      <c r="NJQ18"/>
      <c r="NJR18"/>
      <c r="NJS18"/>
      <c r="NJT18"/>
      <c r="NJU18"/>
      <c r="NJV18"/>
      <c r="NJW18"/>
      <c r="NJX18"/>
      <c r="NJY18"/>
      <c r="NJZ18"/>
      <c r="NKA18"/>
      <c r="NKB18"/>
      <c r="NKC18"/>
      <c r="NKD18"/>
      <c r="NKE18"/>
      <c r="NKF18"/>
      <c r="NKG18"/>
      <c r="NKH18"/>
      <c r="NKI18"/>
      <c r="NKJ18"/>
      <c r="NKK18"/>
      <c r="NKL18"/>
      <c r="NKM18"/>
      <c r="NKN18"/>
      <c r="NKO18"/>
      <c r="NKP18"/>
      <c r="NKQ18"/>
      <c r="NKR18"/>
      <c r="NKS18"/>
      <c r="NKT18"/>
      <c r="NKU18"/>
      <c r="NKV18"/>
      <c r="NKW18"/>
      <c r="NKX18"/>
      <c r="NKY18"/>
      <c r="NKZ18"/>
      <c r="NLA18"/>
      <c r="NLB18"/>
      <c r="NLC18"/>
      <c r="NLD18"/>
      <c r="NLE18"/>
      <c r="NLF18"/>
      <c r="NLG18"/>
      <c r="NLH18"/>
      <c r="NLI18"/>
      <c r="NLJ18"/>
      <c r="NLK18"/>
      <c r="NLL18"/>
      <c r="NLM18"/>
      <c r="NLN18"/>
      <c r="NLO18"/>
      <c r="NLP18"/>
      <c r="NLQ18"/>
      <c r="NLR18"/>
      <c r="NLS18"/>
      <c r="NLT18"/>
      <c r="NLU18"/>
      <c r="NLV18"/>
      <c r="NLW18"/>
      <c r="NLX18"/>
      <c r="NLY18"/>
      <c r="NLZ18"/>
      <c r="NMA18"/>
      <c r="NMB18"/>
      <c r="NMC18"/>
      <c r="NMD18"/>
      <c r="NME18"/>
      <c r="NMF18"/>
      <c r="NMG18"/>
      <c r="NMH18"/>
      <c r="NMI18"/>
      <c r="NMJ18"/>
      <c r="NMK18"/>
      <c r="NML18"/>
      <c r="NMM18"/>
      <c r="NMN18"/>
      <c r="NMO18"/>
      <c r="NMP18"/>
      <c r="NMQ18"/>
      <c r="NMR18"/>
      <c r="NMS18"/>
      <c r="NMT18"/>
      <c r="NMU18"/>
      <c r="NMV18"/>
      <c r="NMW18"/>
      <c r="NMX18"/>
      <c r="NMY18"/>
      <c r="NMZ18"/>
      <c r="NNA18"/>
      <c r="NNB18"/>
      <c r="NNC18"/>
      <c r="NND18"/>
      <c r="NNE18"/>
      <c r="NNF18"/>
      <c r="NNG18"/>
      <c r="NNH18"/>
      <c r="NNI18"/>
      <c r="NNJ18"/>
      <c r="NNK18"/>
      <c r="NNL18"/>
      <c r="NNM18"/>
      <c r="NNN18"/>
      <c r="NNO18"/>
      <c r="NNP18"/>
      <c r="NNQ18"/>
      <c r="NNR18"/>
      <c r="NNS18"/>
      <c r="NNT18"/>
      <c r="NNU18"/>
      <c r="NNV18"/>
      <c r="NNW18"/>
      <c r="NNX18"/>
      <c r="NNY18"/>
      <c r="NNZ18"/>
      <c r="NOA18"/>
      <c r="NOB18"/>
      <c r="NOC18"/>
      <c r="NOD18"/>
      <c r="NOE18"/>
      <c r="NOF18"/>
      <c r="NOG18"/>
      <c r="NOH18"/>
      <c r="NOI18"/>
      <c r="NOJ18"/>
      <c r="NOK18"/>
      <c r="NOL18"/>
      <c r="NOM18"/>
      <c r="NON18"/>
      <c r="NOO18"/>
      <c r="NOP18"/>
      <c r="NOQ18"/>
      <c r="NOR18"/>
      <c r="NOS18"/>
      <c r="NOT18"/>
      <c r="NOU18"/>
      <c r="NOV18"/>
      <c r="NOW18"/>
      <c r="NOX18"/>
      <c r="NOY18"/>
      <c r="NOZ18"/>
      <c r="NPA18"/>
      <c r="NPB18"/>
      <c r="NPC18"/>
      <c r="NPD18"/>
      <c r="NPE18"/>
      <c r="NPF18"/>
      <c r="NPG18"/>
      <c r="NPH18"/>
      <c r="NPI18"/>
      <c r="NPJ18"/>
      <c r="NPK18"/>
      <c r="NPL18"/>
      <c r="NPM18"/>
      <c r="NPN18"/>
      <c r="NPO18"/>
      <c r="NPP18"/>
      <c r="NPQ18"/>
      <c r="NPR18"/>
      <c r="NPS18"/>
      <c r="NPT18"/>
      <c r="NPU18"/>
      <c r="NPV18"/>
      <c r="NPW18"/>
      <c r="NPX18"/>
      <c r="NPY18"/>
      <c r="NPZ18"/>
      <c r="NQA18"/>
      <c r="NQB18"/>
      <c r="NQC18"/>
      <c r="NQD18"/>
      <c r="NQE18"/>
      <c r="NQF18"/>
      <c r="NQG18"/>
      <c r="NQH18"/>
      <c r="NQI18"/>
      <c r="NQJ18"/>
      <c r="NQK18"/>
      <c r="NQL18"/>
      <c r="NQM18"/>
      <c r="NQN18"/>
      <c r="NQO18"/>
      <c r="NQP18"/>
      <c r="NQQ18"/>
      <c r="NQR18"/>
      <c r="NQS18"/>
      <c r="NQT18"/>
      <c r="NQU18"/>
      <c r="NQV18"/>
      <c r="NQW18"/>
      <c r="NQX18"/>
      <c r="NQY18"/>
      <c r="NQZ18"/>
      <c r="NRA18"/>
      <c r="NRB18"/>
      <c r="NRC18"/>
      <c r="NRD18"/>
      <c r="NRE18"/>
      <c r="NRF18"/>
      <c r="NRG18"/>
      <c r="NRH18"/>
      <c r="NRI18"/>
      <c r="NRJ18"/>
      <c r="NRK18"/>
      <c r="NRL18"/>
      <c r="NRM18"/>
      <c r="NRN18"/>
      <c r="NRO18"/>
      <c r="NRP18"/>
      <c r="NRQ18"/>
      <c r="NRR18"/>
      <c r="NRS18"/>
      <c r="NRT18"/>
      <c r="NRU18"/>
      <c r="NRV18"/>
      <c r="NRW18"/>
      <c r="NRX18"/>
      <c r="NRY18"/>
      <c r="NRZ18"/>
      <c r="NSA18"/>
      <c r="NSB18"/>
      <c r="NSC18"/>
      <c r="NSD18"/>
      <c r="NSE18"/>
      <c r="NSF18"/>
      <c r="NSG18"/>
      <c r="NSH18"/>
      <c r="NSI18"/>
      <c r="NSJ18"/>
      <c r="NSK18"/>
      <c r="NSL18"/>
      <c r="NSM18"/>
      <c r="NSN18"/>
      <c r="NSO18"/>
      <c r="NSP18"/>
      <c r="NSQ18"/>
      <c r="NSR18"/>
      <c r="NSS18"/>
      <c r="NST18"/>
      <c r="NSU18"/>
      <c r="NSV18"/>
      <c r="NSW18"/>
      <c r="NSX18"/>
      <c r="NSY18"/>
      <c r="NSZ18"/>
      <c r="NTA18"/>
      <c r="NTB18"/>
      <c r="NTC18"/>
      <c r="NTD18"/>
      <c r="NTE18"/>
      <c r="NTF18"/>
      <c r="NTG18"/>
      <c r="NTH18"/>
      <c r="NTI18"/>
      <c r="NTJ18"/>
      <c r="NTK18"/>
      <c r="NTL18"/>
      <c r="NTM18"/>
      <c r="NTN18"/>
      <c r="NTO18"/>
      <c r="NTP18"/>
      <c r="NTQ18"/>
      <c r="NTR18"/>
      <c r="NTS18"/>
      <c r="NTT18"/>
      <c r="NTU18"/>
      <c r="NTV18"/>
      <c r="NTW18"/>
      <c r="NTX18"/>
      <c r="NTY18"/>
      <c r="NTZ18"/>
      <c r="NUA18"/>
      <c r="NUB18"/>
      <c r="NUC18"/>
      <c r="NUD18"/>
      <c r="NUE18"/>
      <c r="NUF18"/>
      <c r="NUG18"/>
      <c r="NUH18"/>
      <c r="NUI18"/>
      <c r="NUJ18"/>
      <c r="NUK18"/>
      <c r="NUL18"/>
      <c r="NUM18"/>
      <c r="NUN18"/>
      <c r="NUO18"/>
      <c r="NUP18"/>
      <c r="NUQ18"/>
      <c r="NUR18"/>
      <c r="NUS18"/>
      <c r="NUT18"/>
      <c r="NUU18"/>
      <c r="NUV18"/>
      <c r="NUW18"/>
      <c r="NUX18"/>
      <c r="NUY18"/>
      <c r="NUZ18"/>
      <c r="NVA18"/>
      <c r="NVB18"/>
      <c r="NVC18"/>
      <c r="NVD18"/>
      <c r="NVE18"/>
      <c r="NVF18"/>
      <c r="NVG18"/>
      <c r="NVH18"/>
      <c r="NVI18"/>
      <c r="NVJ18"/>
      <c r="NVK18"/>
      <c r="NVL18"/>
      <c r="NVM18"/>
      <c r="NVN18"/>
      <c r="NVO18"/>
      <c r="NVP18"/>
      <c r="NVQ18"/>
      <c r="NVR18"/>
      <c r="NVS18"/>
      <c r="NVT18"/>
      <c r="NVU18"/>
      <c r="NVV18"/>
      <c r="NVW18"/>
      <c r="NVX18"/>
      <c r="NVY18"/>
      <c r="NVZ18"/>
      <c r="NWA18"/>
      <c r="NWB18"/>
      <c r="NWC18"/>
      <c r="NWD18"/>
      <c r="NWE18"/>
      <c r="NWF18"/>
      <c r="NWG18"/>
      <c r="NWH18"/>
      <c r="NWI18"/>
      <c r="NWJ18"/>
      <c r="NWK18"/>
      <c r="NWL18"/>
      <c r="NWM18"/>
      <c r="NWN18"/>
      <c r="NWO18"/>
      <c r="NWP18"/>
      <c r="NWQ18"/>
      <c r="NWR18"/>
      <c r="NWS18"/>
      <c r="NWT18"/>
      <c r="NWU18"/>
      <c r="NWV18"/>
      <c r="NWW18"/>
      <c r="NWX18"/>
      <c r="NWY18"/>
      <c r="NWZ18"/>
      <c r="NXA18"/>
      <c r="NXB18"/>
      <c r="NXC18"/>
      <c r="NXD18"/>
      <c r="NXE18"/>
      <c r="NXF18"/>
      <c r="NXG18"/>
      <c r="NXH18"/>
      <c r="NXI18"/>
      <c r="NXJ18"/>
      <c r="NXK18"/>
      <c r="NXL18"/>
      <c r="NXM18"/>
      <c r="NXN18"/>
      <c r="NXO18"/>
      <c r="NXP18"/>
      <c r="NXQ18"/>
      <c r="NXR18"/>
      <c r="NXS18"/>
      <c r="NXT18"/>
      <c r="NXU18"/>
      <c r="NXV18"/>
      <c r="NXW18"/>
      <c r="NXX18"/>
      <c r="NXY18"/>
      <c r="NXZ18"/>
      <c r="NYA18"/>
      <c r="NYB18"/>
      <c r="NYC18"/>
      <c r="NYD18"/>
      <c r="NYE18"/>
      <c r="NYF18"/>
      <c r="NYG18"/>
      <c r="NYH18"/>
      <c r="NYI18"/>
      <c r="NYJ18"/>
      <c r="NYK18"/>
      <c r="NYL18"/>
      <c r="NYM18"/>
      <c r="NYN18"/>
      <c r="NYO18"/>
      <c r="NYP18"/>
      <c r="NYQ18"/>
      <c r="NYR18"/>
      <c r="NYS18"/>
      <c r="NYT18"/>
      <c r="NYU18"/>
      <c r="NYV18"/>
      <c r="NYW18"/>
      <c r="NYX18"/>
      <c r="NYY18"/>
      <c r="NYZ18"/>
      <c r="NZA18"/>
      <c r="NZB18"/>
      <c r="NZC18"/>
      <c r="NZD18"/>
      <c r="NZE18"/>
      <c r="NZF18"/>
      <c r="NZG18"/>
      <c r="NZH18"/>
      <c r="NZI18"/>
      <c r="NZJ18"/>
      <c r="NZK18"/>
      <c r="NZL18"/>
      <c r="NZM18"/>
      <c r="NZN18"/>
      <c r="NZO18"/>
      <c r="NZP18"/>
      <c r="NZQ18"/>
      <c r="NZR18"/>
      <c r="NZS18"/>
      <c r="NZT18"/>
      <c r="NZU18"/>
      <c r="NZV18"/>
      <c r="NZW18"/>
      <c r="NZX18"/>
      <c r="NZY18"/>
      <c r="NZZ18"/>
      <c r="OAA18"/>
      <c r="OAB18"/>
      <c r="OAC18"/>
      <c r="OAD18"/>
      <c r="OAE18"/>
      <c r="OAF18"/>
      <c r="OAG18"/>
      <c r="OAH18"/>
      <c r="OAI18"/>
      <c r="OAJ18"/>
      <c r="OAK18"/>
      <c r="OAL18"/>
      <c r="OAM18"/>
      <c r="OAN18"/>
      <c r="OAO18"/>
      <c r="OAP18"/>
      <c r="OAQ18"/>
      <c r="OAR18"/>
      <c r="OAS18"/>
      <c r="OAT18"/>
      <c r="OAU18"/>
      <c r="OAV18"/>
      <c r="OAW18"/>
      <c r="OAX18"/>
      <c r="OAY18"/>
      <c r="OAZ18"/>
      <c r="OBA18"/>
      <c r="OBB18"/>
      <c r="OBC18"/>
      <c r="OBD18"/>
      <c r="OBE18"/>
      <c r="OBF18"/>
      <c r="OBG18"/>
      <c r="OBH18"/>
      <c r="OBI18"/>
      <c r="OBJ18"/>
      <c r="OBK18"/>
      <c r="OBL18"/>
      <c r="OBM18"/>
      <c r="OBN18"/>
      <c r="OBO18"/>
      <c r="OBP18"/>
      <c r="OBQ18"/>
      <c r="OBR18"/>
      <c r="OBS18"/>
      <c r="OBT18"/>
      <c r="OBU18"/>
      <c r="OBV18"/>
      <c r="OBW18"/>
      <c r="OBX18"/>
      <c r="OBY18"/>
      <c r="OBZ18"/>
      <c r="OCA18"/>
      <c r="OCB18"/>
      <c r="OCC18"/>
      <c r="OCD18"/>
      <c r="OCE18"/>
      <c r="OCF18"/>
      <c r="OCG18"/>
      <c r="OCH18"/>
      <c r="OCI18"/>
      <c r="OCJ18"/>
      <c r="OCK18"/>
      <c r="OCL18"/>
      <c r="OCM18"/>
      <c r="OCN18"/>
      <c r="OCO18"/>
      <c r="OCP18"/>
      <c r="OCQ18"/>
      <c r="OCR18"/>
      <c r="OCS18"/>
      <c r="OCT18"/>
      <c r="OCU18"/>
      <c r="OCV18"/>
      <c r="OCW18"/>
      <c r="OCX18"/>
      <c r="OCY18"/>
      <c r="OCZ18"/>
      <c r="ODA18"/>
      <c r="ODB18"/>
      <c r="ODC18"/>
      <c r="ODD18"/>
      <c r="ODE18"/>
      <c r="ODF18"/>
      <c r="ODG18"/>
      <c r="ODH18"/>
      <c r="ODI18"/>
      <c r="ODJ18"/>
      <c r="ODK18"/>
      <c r="ODL18"/>
      <c r="ODM18"/>
      <c r="ODN18"/>
      <c r="ODO18"/>
      <c r="ODP18"/>
      <c r="ODQ18"/>
      <c r="ODR18"/>
      <c r="ODS18"/>
      <c r="ODT18"/>
      <c r="ODU18"/>
      <c r="ODV18"/>
      <c r="ODW18"/>
      <c r="ODX18"/>
      <c r="ODY18"/>
      <c r="ODZ18"/>
      <c r="OEA18"/>
      <c r="OEB18"/>
      <c r="OEC18"/>
      <c r="OED18"/>
      <c r="OEE18"/>
      <c r="OEF18"/>
      <c r="OEG18"/>
      <c r="OEH18"/>
      <c r="OEI18"/>
      <c r="OEJ18"/>
      <c r="OEK18"/>
      <c r="OEL18"/>
      <c r="OEM18"/>
      <c r="OEN18"/>
      <c r="OEO18"/>
      <c r="OEP18"/>
      <c r="OEQ18"/>
      <c r="OER18"/>
      <c r="OES18"/>
      <c r="OET18"/>
      <c r="OEU18"/>
      <c r="OEV18"/>
      <c r="OEW18"/>
      <c r="OEX18"/>
      <c r="OEY18"/>
      <c r="OEZ18"/>
      <c r="OFA18"/>
      <c r="OFB18"/>
      <c r="OFC18"/>
      <c r="OFD18"/>
      <c r="OFE18"/>
      <c r="OFF18"/>
      <c r="OFG18"/>
      <c r="OFH18"/>
      <c r="OFI18"/>
      <c r="OFJ18"/>
      <c r="OFK18"/>
      <c r="OFL18"/>
      <c r="OFM18"/>
      <c r="OFN18"/>
      <c r="OFO18"/>
      <c r="OFP18"/>
      <c r="OFQ18"/>
      <c r="OFR18"/>
      <c r="OFS18"/>
      <c r="OFT18"/>
      <c r="OFU18"/>
      <c r="OFV18"/>
      <c r="OFW18"/>
      <c r="OFX18"/>
      <c r="OFY18"/>
      <c r="OFZ18"/>
      <c r="OGA18"/>
      <c r="OGB18"/>
      <c r="OGC18"/>
      <c r="OGD18"/>
      <c r="OGE18"/>
      <c r="OGF18"/>
      <c r="OGG18"/>
      <c r="OGH18"/>
      <c r="OGI18"/>
      <c r="OGJ18"/>
      <c r="OGK18"/>
      <c r="OGL18"/>
      <c r="OGM18"/>
      <c r="OGN18"/>
      <c r="OGO18"/>
      <c r="OGP18"/>
      <c r="OGQ18"/>
      <c r="OGR18"/>
      <c r="OGS18"/>
      <c r="OGT18"/>
      <c r="OGU18"/>
      <c r="OGV18"/>
      <c r="OGW18"/>
      <c r="OGX18"/>
      <c r="OGY18"/>
      <c r="OGZ18"/>
      <c r="OHA18"/>
      <c r="OHB18"/>
      <c r="OHC18"/>
      <c r="OHD18"/>
      <c r="OHE18"/>
      <c r="OHF18"/>
      <c r="OHG18"/>
      <c r="OHH18"/>
      <c r="OHI18"/>
      <c r="OHJ18"/>
      <c r="OHK18"/>
      <c r="OHL18"/>
      <c r="OHM18"/>
      <c r="OHN18"/>
      <c r="OHO18"/>
      <c r="OHP18"/>
      <c r="OHQ18"/>
      <c r="OHR18"/>
      <c r="OHS18"/>
      <c r="OHT18"/>
      <c r="OHU18"/>
      <c r="OHV18"/>
      <c r="OHW18"/>
      <c r="OHX18"/>
      <c r="OHY18"/>
      <c r="OHZ18"/>
      <c r="OIA18"/>
      <c r="OIB18"/>
      <c r="OIC18"/>
      <c r="OID18"/>
      <c r="OIE18"/>
      <c r="OIF18"/>
      <c r="OIG18"/>
      <c r="OIH18"/>
      <c r="OII18"/>
      <c r="OIJ18"/>
      <c r="OIK18"/>
      <c r="OIL18"/>
      <c r="OIM18"/>
      <c r="OIN18"/>
      <c r="OIO18"/>
      <c r="OIP18"/>
      <c r="OIQ18"/>
      <c r="OIR18"/>
      <c r="OIS18"/>
      <c r="OIT18"/>
      <c r="OIU18"/>
      <c r="OIV18"/>
      <c r="OIW18"/>
      <c r="OIX18"/>
      <c r="OIY18"/>
      <c r="OIZ18"/>
      <c r="OJA18"/>
      <c r="OJB18"/>
      <c r="OJC18"/>
      <c r="OJD18"/>
      <c r="OJE18"/>
      <c r="OJF18"/>
      <c r="OJG18"/>
      <c r="OJH18"/>
      <c r="OJI18"/>
      <c r="OJJ18"/>
      <c r="OJK18"/>
      <c r="OJL18"/>
      <c r="OJM18"/>
      <c r="OJN18"/>
      <c r="OJO18"/>
      <c r="OJP18"/>
      <c r="OJQ18"/>
      <c r="OJR18"/>
      <c r="OJS18"/>
      <c r="OJT18"/>
      <c r="OJU18"/>
      <c r="OJV18"/>
      <c r="OJW18"/>
      <c r="OJX18"/>
      <c r="OJY18"/>
      <c r="OJZ18"/>
      <c r="OKA18"/>
      <c r="OKB18"/>
      <c r="OKC18"/>
      <c r="OKD18"/>
      <c r="OKE18"/>
      <c r="OKF18"/>
      <c r="OKG18"/>
      <c r="OKH18"/>
      <c r="OKI18"/>
      <c r="OKJ18"/>
      <c r="OKK18"/>
      <c r="OKL18"/>
      <c r="OKM18"/>
      <c r="OKN18"/>
      <c r="OKO18"/>
      <c r="OKP18"/>
      <c r="OKQ18"/>
      <c r="OKR18"/>
      <c r="OKS18"/>
      <c r="OKT18"/>
      <c r="OKU18"/>
      <c r="OKV18"/>
      <c r="OKW18"/>
      <c r="OKX18"/>
      <c r="OKY18"/>
      <c r="OKZ18"/>
      <c r="OLA18"/>
      <c r="OLB18"/>
      <c r="OLC18"/>
      <c r="OLD18"/>
      <c r="OLE18"/>
      <c r="OLF18"/>
      <c r="OLG18"/>
      <c r="OLH18"/>
      <c r="OLI18"/>
      <c r="OLJ18"/>
      <c r="OLK18"/>
      <c r="OLL18"/>
      <c r="OLM18"/>
      <c r="OLN18"/>
      <c r="OLO18"/>
      <c r="OLP18"/>
      <c r="OLQ18"/>
      <c r="OLR18"/>
      <c r="OLS18"/>
      <c r="OLT18"/>
      <c r="OLU18"/>
      <c r="OLV18"/>
      <c r="OLW18"/>
      <c r="OLX18"/>
      <c r="OLY18"/>
      <c r="OLZ18"/>
      <c r="OMA18"/>
      <c r="OMB18"/>
      <c r="OMC18"/>
      <c r="OMD18"/>
      <c r="OME18"/>
      <c r="OMF18"/>
      <c r="OMG18"/>
      <c r="OMH18"/>
      <c r="OMI18"/>
      <c r="OMJ18"/>
      <c r="OMK18"/>
      <c r="OML18"/>
      <c r="OMM18"/>
      <c r="OMN18"/>
      <c r="OMO18"/>
      <c r="OMP18"/>
      <c r="OMQ18"/>
      <c r="OMR18"/>
      <c r="OMS18"/>
      <c r="OMT18"/>
      <c r="OMU18"/>
      <c r="OMV18"/>
      <c r="OMW18"/>
      <c r="OMX18"/>
      <c r="OMY18"/>
      <c r="OMZ18"/>
      <c r="ONA18"/>
      <c r="ONB18"/>
      <c r="ONC18"/>
      <c r="OND18"/>
      <c r="ONE18"/>
      <c r="ONF18"/>
      <c r="ONG18"/>
      <c r="ONH18"/>
      <c r="ONI18"/>
      <c r="ONJ18"/>
      <c r="ONK18"/>
      <c r="ONL18"/>
      <c r="ONM18"/>
      <c r="ONN18"/>
      <c r="ONO18"/>
      <c r="ONP18"/>
      <c r="ONQ18"/>
      <c r="ONR18"/>
      <c r="ONS18"/>
      <c r="ONT18"/>
      <c r="ONU18"/>
      <c r="ONV18"/>
      <c r="ONW18"/>
      <c r="ONX18"/>
      <c r="ONY18"/>
      <c r="ONZ18"/>
      <c r="OOA18"/>
      <c r="OOB18"/>
      <c r="OOC18"/>
      <c r="OOD18"/>
      <c r="OOE18"/>
      <c r="OOF18"/>
      <c r="OOG18"/>
      <c r="OOH18"/>
      <c r="OOI18"/>
      <c r="OOJ18"/>
      <c r="OOK18"/>
      <c r="OOL18"/>
      <c r="OOM18"/>
      <c r="OON18"/>
      <c r="OOO18"/>
      <c r="OOP18"/>
      <c r="OOQ18"/>
      <c r="OOR18"/>
      <c r="OOS18"/>
      <c r="OOT18"/>
      <c r="OOU18"/>
      <c r="OOV18"/>
      <c r="OOW18"/>
      <c r="OOX18"/>
      <c r="OOY18"/>
      <c r="OOZ18"/>
      <c r="OPA18"/>
      <c r="OPB18"/>
      <c r="OPC18"/>
      <c r="OPD18"/>
      <c r="OPE18"/>
      <c r="OPF18"/>
      <c r="OPG18"/>
      <c r="OPH18"/>
      <c r="OPI18"/>
      <c r="OPJ18"/>
      <c r="OPK18"/>
      <c r="OPL18"/>
      <c r="OPM18"/>
      <c r="OPN18"/>
      <c r="OPO18"/>
      <c r="OPP18"/>
      <c r="OPQ18"/>
      <c r="OPR18"/>
      <c r="OPS18"/>
      <c r="OPT18"/>
      <c r="OPU18"/>
      <c r="OPV18"/>
      <c r="OPW18"/>
      <c r="OPX18"/>
      <c r="OPY18"/>
      <c r="OPZ18"/>
      <c r="OQA18"/>
      <c r="OQB18"/>
      <c r="OQC18"/>
      <c r="OQD18"/>
      <c r="OQE18"/>
      <c r="OQF18"/>
      <c r="OQG18"/>
      <c r="OQH18"/>
      <c r="OQI18"/>
      <c r="OQJ18"/>
      <c r="OQK18"/>
      <c r="OQL18"/>
      <c r="OQM18"/>
      <c r="OQN18"/>
      <c r="OQO18"/>
      <c r="OQP18"/>
      <c r="OQQ18"/>
      <c r="OQR18"/>
      <c r="OQS18"/>
      <c r="OQT18"/>
      <c r="OQU18"/>
      <c r="OQV18"/>
      <c r="OQW18"/>
      <c r="OQX18"/>
      <c r="OQY18"/>
      <c r="OQZ18"/>
      <c r="ORA18"/>
      <c r="ORB18"/>
      <c r="ORC18"/>
      <c r="ORD18"/>
      <c r="ORE18"/>
      <c r="ORF18"/>
      <c r="ORG18"/>
      <c r="ORH18"/>
      <c r="ORI18"/>
      <c r="ORJ18"/>
      <c r="ORK18"/>
      <c r="ORL18"/>
      <c r="ORM18"/>
      <c r="ORN18"/>
      <c r="ORO18"/>
      <c r="ORP18"/>
      <c r="ORQ18"/>
      <c r="ORR18"/>
      <c r="ORS18"/>
      <c r="ORT18"/>
      <c r="ORU18"/>
      <c r="ORV18"/>
      <c r="ORW18"/>
      <c r="ORX18"/>
      <c r="ORY18"/>
      <c r="ORZ18"/>
      <c r="OSA18"/>
      <c r="OSB18"/>
      <c r="OSC18"/>
      <c r="OSD18"/>
      <c r="OSE18"/>
      <c r="OSF18"/>
      <c r="OSG18"/>
      <c r="OSH18"/>
      <c r="OSI18"/>
      <c r="OSJ18"/>
      <c r="OSK18"/>
      <c r="OSL18"/>
      <c r="OSM18"/>
      <c r="OSN18"/>
      <c r="OSO18"/>
      <c r="OSP18"/>
      <c r="OSQ18"/>
      <c r="OSR18"/>
      <c r="OSS18"/>
      <c r="OST18"/>
      <c r="OSU18"/>
      <c r="OSV18"/>
      <c r="OSW18"/>
      <c r="OSX18"/>
      <c r="OSY18"/>
      <c r="OSZ18"/>
      <c r="OTA18"/>
      <c r="OTB18"/>
      <c r="OTC18"/>
      <c r="OTD18"/>
      <c r="OTE18"/>
      <c r="OTF18"/>
      <c r="OTG18"/>
      <c r="OTH18"/>
      <c r="OTI18"/>
      <c r="OTJ18"/>
      <c r="OTK18"/>
      <c r="OTL18"/>
      <c r="OTM18"/>
      <c r="OTN18"/>
      <c r="OTO18"/>
      <c r="OTP18"/>
      <c r="OTQ18"/>
      <c r="OTR18"/>
      <c r="OTS18"/>
      <c r="OTT18"/>
      <c r="OTU18"/>
      <c r="OTV18"/>
      <c r="OTW18"/>
      <c r="OTX18"/>
      <c r="OTY18"/>
      <c r="OTZ18"/>
      <c r="OUA18"/>
      <c r="OUB18"/>
      <c r="OUC18"/>
      <c r="OUD18"/>
      <c r="OUE18"/>
      <c r="OUF18"/>
      <c r="OUG18"/>
      <c r="OUH18"/>
      <c r="OUI18"/>
      <c r="OUJ18"/>
      <c r="OUK18"/>
      <c r="OUL18"/>
      <c r="OUM18"/>
      <c r="OUN18"/>
      <c r="OUO18"/>
      <c r="OUP18"/>
      <c r="OUQ18"/>
      <c r="OUR18"/>
      <c r="OUS18"/>
      <c r="OUT18"/>
      <c r="OUU18"/>
      <c r="OUV18"/>
      <c r="OUW18"/>
      <c r="OUX18"/>
      <c r="OUY18"/>
      <c r="OUZ18"/>
      <c r="OVA18"/>
      <c r="OVB18"/>
      <c r="OVC18"/>
      <c r="OVD18"/>
      <c r="OVE18"/>
      <c r="OVF18"/>
      <c r="OVG18"/>
      <c r="OVH18"/>
      <c r="OVI18"/>
      <c r="OVJ18"/>
      <c r="OVK18"/>
      <c r="OVL18"/>
      <c r="OVM18"/>
      <c r="OVN18"/>
      <c r="OVO18"/>
      <c r="OVP18"/>
      <c r="OVQ18"/>
      <c r="OVR18"/>
      <c r="OVS18"/>
      <c r="OVT18"/>
      <c r="OVU18"/>
      <c r="OVV18"/>
      <c r="OVW18"/>
      <c r="OVX18"/>
      <c r="OVY18"/>
      <c r="OVZ18"/>
      <c r="OWA18"/>
      <c r="OWB18"/>
      <c r="OWC18"/>
      <c r="OWD18"/>
      <c r="OWE18"/>
      <c r="OWF18"/>
      <c r="OWG18"/>
      <c r="OWH18"/>
      <c r="OWI18"/>
      <c r="OWJ18"/>
      <c r="OWK18"/>
      <c r="OWL18"/>
      <c r="OWM18"/>
      <c r="OWN18"/>
      <c r="OWO18"/>
      <c r="OWP18"/>
      <c r="OWQ18"/>
      <c r="OWR18"/>
      <c r="OWS18"/>
      <c r="OWT18"/>
      <c r="OWU18"/>
      <c r="OWV18"/>
      <c r="OWW18"/>
      <c r="OWX18"/>
      <c r="OWY18"/>
      <c r="OWZ18"/>
      <c r="OXA18"/>
      <c r="OXB18"/>
      <c r="OXC18"/>
      <c r="OXD18"/>
      <c r="OXE18"/>
      <c r="OXF18"/>
      <c r="OXG18"/>
      <c r="OXH18"/>
      <c r="OXI18"/>
      <c r="OXJ18"/>
      <c r="OXK18"/>
      <c r="OXL18"/>
      <c r="OXM18"/>
      <c r="OXN18"/>
      <c r="OXO18"/>
      <c r="OXP18"/>
      <c r="OXQ18"/>
      <c r="OXR18"/>
      <c r="OXS18"/>
      <c r="OXT18"/>
      <c r="OXU18"/>
      <c r="OXV18"/>
      <c r="OXW18"/>
      <c r="OXX18"/>
      <c r="OXY18"/>
      <c r="OXZ18"/>
      <c r="OYA18"/>
      <c r="OYB18"/>
      <c r="OYC18"/>
      <c r="OYD18"/>
      <c r="OYE18"/>
      <c r="OYF18"/>
      <c r="OYG18"/>
      <c r="OYH18"/>
      <c r="OYI18"/>
      <c r="OYJ18"/>
      <c r="OYK18"/>
      <c r="OYL18"/>
      <c r="OYM18"/>
      <c r="OYN18"/>
      <c r="OYO18"/>
      <c r="OYP18"/>
      <c r="OYQ18"/>
      <c r="OYR18"/>
      <c r="OYS18"/>
      <c r="OYT18"/>
      <c r="OYU18"/>
      <c r="OYV18"/>
      <c r="OYW18"/>
      <c r="OYX18"/>
      <c r="OYY18"/>
      <c r="OYZ18"/>
      <c r="OZA18"/>
      <c r="OZB18"/>
      <c r="OZC18"/>
      <c r="OZD18"/>
      <c r="OZE18"/>
      <c r="OZF18"/>
      <c r="OZG18"/>
      <c r="OZH18"/>
      <c r="OZI18"/>
      <c r="OZJ18"/>
      <c r="OZK18"/>
      <c r="OZL18"/>
      <c r="OZM18"/>
      <c r="OZN18"/>
      <c r="OZO18"/>
      <c r="OZP18"/>
      <c r="OZQ18"/>
      <c r="OZR18"/>
      <c r="OZS18"/>
      <c r="OZT18"/>
      <c r="OZU18"/>
      <c r="OZV18"/>
      <c r="OZW18"/>
      <c r="OZX18"/>
      <c r="OZY18"/>
      <c r="OZZ18"/>
      <c r="PAA18"/>
      <c r="PAB18"/>
      <c r="PAC18"/>
      <c r="PAD18"/>
      <c r="PAE18"/>
      <c r="PAF18"/>
      <c r="PAG18"/>
      <c r="PAH18"/>
      <c r="PAI18"/>
      <c r="PAJ18"/>
      <c r="PAK18"/>
      <c r="PAL18"/>
      <c r="PAM18"/>
      <c r="PAN18"/>
      <c r="PAO18"/>
      <c r="PAP18"/>
      <c r="PAQ18"/>
      <c r="PAR18"/>
      <c r="PAS18"/>
      <c r="PAT18"/>
      <c r="PAU18"/>
      <c r="PAV18"/>
      <c r="PAW18"/>
      <c r="PAX18"/>
      <c r="PAY18"/>
      <c r="PAZ18"/>
      <c r="PBA18"/>
      <c r="PBB18"/>
      <c r="PBC18"/>
      <c r="PBD18"/>
      <c r="PBE18"/>
      <c r="PBF18"/>
      <c r="PBG18"/>
      <c r="PBH18"/>
      <c r="PBI18"/>
      <c r="PBJ18"/>
      <c r="PBK18"/>
      <c r="PBL18"/>
      <c r="PBM18"/>
      <c r="PBN18"/>
      <c r="PBO18"/>
      <c r="PBP18"/>
      <c r="PBQ18"/>
      <c r="PBR18"/>
      <c r="PBS18"/>
      <c r="PBT18"/>
      <c r="PBU18"/>
      <c r="PBV18"/>
      <c r="PBW18"/>
      <c r="PBX18"/>
      <c r="PBY18"/>
      <c r="PBZ18"/>
      <c r="PCA18"/>
      <c r="PCB18"/>
      <c r="PCC18"/>
      <c r="PCD18"/>
      <c r="PCE18"/>
      <c r="PCF18"/>
      <c r="PCG18"/>
      <c r="PCH18"/>
      <c r="PCI18"/>
      <c r="PCJ18"/>
      <c r="PCK18"/>
      <c r="PCL18"/>
      <c r="PCM18"/>
      <c r="PCN18"/>
      <c r="PCO18"/>
      <c r="PCP18"/>
      <c r="PCQ18"/>
      <c r="PCR18"/>
      <c r="PCS18"/>
      <c r="PCT18"/>
      <c r="PCU18"/>
      <c r="PCV18"/>
      <c r="PCW18"/>
      <c r="PCX18"/>
      <c r="PCY18"/>
      <c r="PCZ18"/>
      <c r="PDA18"/>
      <c r="PDB18"/>
      <c r="PDC18"/>
      <c r="PDD18"/>
      <c r="PDE18"/>
      <c r="PDF18"/>
      <c r="PDG18"/>
      <c r="PDH18"/>
      <c r="PDI18"/>
      <c r="PDJ18"/>
      <c r="PDK18"/>
      <c r="PDL18"/>
      <c r="PDM18"/>
      <c r="PDN18"/>
      <c r="PDO18"/>
      <c r="PDP18"/>
      <c r="PDQ18"/>
      <c r="PDR18"/>
      <c r="PDS18"/>
      <c r="PDT18"/>
      <c r="PDU18"/>
      <c r="PDV18"/>
      <c r="PDW18"/>
      <c r="PDX18"/>
      <c r="PDY18"/>
      <c r="PDZ18"/>
      <c r="PEA18"/>
      <c r="PEB18"/>
      <c r="PEC18"/>
      <c r="PED18"/>
      <c r="PEE18"/>
      <c r="PEF18"/>
      <c r="PEG18"/>
      <c r="PEH18"/>
      <c r="PEI18"/>
      <c r="PEJ18"/>
      <c r="PEK18"/>
      <c r="PEL18"/>
      <c r="PEM18"/>
      <c r="PEN18"/>
      <c r="PEO18"/>
      <c r="PEP18"/>
      <c r="PEQ18"/>
      <c r="PER18"/>
      <c r="PES18"/>
      <c r="PET18"/>
      <c r="PEU18"/>
      <c r="PEV18"/>
      <c r="PEW18"/>
      <c r="PEX18"/>
      <c r="PEY18"/>
      <c r="PEZ18"/>
      <c r="PFA18"/>
      <c r="PFB18"/>
      <c r="PFC18"/>
      <c r="PFD18"/>
      <c r="PFE18"/>
      <c r="PFF18"/>
      <c r="PFG18"/>
      <c r="PFH18"/>
      <c r="PFI18"/>
      <c r="PFJ18"/>
      <c r="PFK18"/>
      <c r="PFL18"/>
      <c r="PFM18"/>
      <c r="PFN18"/>
      <c r="PFO18"/>
      <c r="PFP18"/>
      <c r="PFQ18"/>
      <c r="PFR18"/>
      <c r="PFS18"/>
      <c r="PFT18"/>
      <c r="PFU18"/>
      <c r="PFV18"/>
      <c r="PFW18"/>
      <c r="PFX18"/>
      <c r="PFY18"/>
      <c r="PFZ18"/>
      <c r="PGA18"/>
      <c r="PGB18"/>
      <c r="PGC18"/>
      <c r="PGD18"/>
      <c r="PGE18"/>
      <c r="PGF18"/>
      <c r="PGG18"/>
      <c r="PGH18"/>
      <c r="PGI18"/>
      <c r="PGJ18"/>
      <c r="PGK18"/>
      <c r="PGL18"/>
      <c r="PGM18"/>
      <c r="PGN18"/>
      <c r="PGO18"/>
      <c r="PGP18"/>
      <c r="PGQ18"/>
      <c r="PGR18"/>
      <c r="PGS18"/>
      <c r="PGT18"/>
      <c r="PGU18"/>
      <c r="PGV18"/>
      <c r="PGW18"/>
      <c r="PGX18"/>
      <c r="PGY18"/>
      <c r="PGZ18"/>
      <c r="PHA18"/>
      <c r="PHB18"/>
      <c r="PHC18"/>
      <c r="PHD18"/>
      <c r="PHE18"/>
      <c r="PHF18"/>
      <c r="PHG18"/>
      <c r="PHH18"/>
      <c r="PHI18"/>
      <c r="PHJ18"/>
      <c r="PHK18"/>
      <c r="PHL18"/>
      <c r="PHM18"/>
      <c r="PHN18"/>
      <c r="PHO18"/>
      <c r="PHP18"/>
      <c r="PHQ18"/>
      <c r="PHR18"/>
      <c r="PHS18"/>
      <c r="PHT18"/>
      <c r="PHU18"/>
      <c r="PHV18"/>
      <c r="PHW18"/>
      <c r="PHX18"/>
      <c r="PHY18"/>
      <c r="PHZ18"/>
      <c r="PIA18"/>
      <c r="PIB18"/>
      <c r="PIC18"/>
      <c r="PID18"/>
      <c r="PIE18"/>
      <c r="PIF18"/>
      <c r="PIG18"/>
      <c r="PIH18"/>
      <c r="PII18"/>
      <c r="PIJ18"/>
      <c r="PIK18"/>
      <c r="PIL18"/>
      <c r="PIM18"/>
      <c r="PIN18"/>
      <c r="PIO18"/>
      <c r="PIP18"/>
      <c r="PIQ18"/>
      <c r="PIR18"/>
      <c r="PIS18"/>
      <c r="PIT18"/>
      <c r="PIU18"/>
      <c r="PIV18"/>
      <c r="PIW18"/>
      <c r="PIX18"/>
      <c r="PIY18"/>
      <c r="PIZ18"/>
      <c r="PJA18"/>
      <c r="PJB18"/>
      <c r="PJC18"/>
      <c r="PJD18"/>
      <c r="PJE18"/>
      <c r="PJF18"/>
      <c r="PJG18"/>
      <c r="PJH18"/>
      <c r="PJI18"/>
      <c r="PJJ18"/>
      <c r="PJK18"/>
      <c r="PJL18"/>
      <c r="PJM18"/>
      <c r="PJN18"/>
      <c r="PJO18"/>
      <c r="PJP18"/>
      <c r="PJQ18"/>
      <c r="PJR18"/>
      <c r="PJS18"/>
      <c r="PJT18"/>
      <c r="PJU18"/>
      <c r="PJV18"/>
      <c r="PJW18"/>
      <c r="PJX18"/>
      <c r="PJY18"/>
      <c r="PJZ18"/>
      <c r="PKA18"/>
      <c r="PKB18"/>
      <c r="PKC18"/>
      <c r="PKD18"/>
      <c r="PKE18"/>
      <c r="PKF18"/>
      <c r="PKG18"/>
      <c r="PKH18"/>
      <c r="PKI18"/>
      <c r="PKJ18"/>
      <c r="PKK18"/>
      <c r="PKL18"/>
      <c r="PKM18"/>
      <c r="PKN18"/>
      <c r="PKO18"/>
      <c r="PKP18"/>
      <c r="PKQ18"/>
      <c r="PKR18"/>
      <c r="PKS18"/>
      <c r="PKT18"/>
      <c r="PKU18"/>
      <c r="PKV18"/>
      <c r="PKW18"/>
      <c r="PKX18"/>
      <c r="PKY18"/>
      <c r="PKZ18"/>
      <c r="PLA18"/>
      <c r="PLB18"/>
      <c r="PLC18"/>
      <c r="PLD18"/>
      <c r="PLE18"/>
      <c r="PLF18"/>
      <c r="PLG18"/>
      <c r="PLH18"/>
      <c r="PLI18"/>
      <c r="PLJ18"/>
      <c r="PLK18"/>
      <c r="PLL18"/>
      <c r="PLM18"/>
      <c r="PLN18"/>
      <c r="PLO18"/>
      <c r="PLP18"/>
      <c r="PLQ18"/>
      <c r="PLR18"/>
      <c r="PLS18"/>
      <c r="PLT18"/>
      <c r="PLU18"/>
      <c r="PLV18"/>
      <c r="PLW18"/>
      <c r="PLX18"/>
      <c r="PLY18"/>
      <c r="PLZ18"/>
      <c r="PMA18"/>
      <c r="PMB18"/>
      <c r="PMC18"/>
      <c r="PMD18"/>
      <c r="PME18"/>
      <c r="PMF18"/>
      <c r="PMG18"/>
      <c r="PMH18"/>
      <c r="PMI18"/>
      <c r="PMJ18"/>
      <c r="PMK18"/>
      <c r="PML18"/>
      <c r="PMM18"/>
      <c r="PMN18"/>
      <c r="PMO18"/>
      <c r="PMP18"/>
      <c r="PMQ18"/>
      <c r="PMR18"/>
      <c r="PMS18"/>
      <c r="PMT18"/>
      <c r="PMU18"/>
      <c r="PMV18"/>
      <c r="PMW18"/>
      <c r="PMX18"/>
      <c r="PMY18"/>
      <c r="PMZ18"/>
      <c r="PNA18"/>
      <c r="PNB18"/>
      <c r="PNC18"/>
      <c r="PND18"/>
      <c r="PNE18"/>
      <c r="PNF18"/>
      <c r="PNG18"/>
      <c r="PNH18"/>
      <c r="PNI18"/>
      <c r="PNJ18"/>
      <c r="PNK18"/>
      <c r="PNL18"/>
      <c r="PNM18"/>
      <c r="PNN18"/>
      <c r="PNO18"/>
      <c r="PNP18"/>
      <c r="PNQ18"/>
      <c r="PNR18"/>
      <c r="PNS18"/>
      <c r="PNT18"/>
      <c r="PNU18"/>
      <c r="PNV18"/>
      <c r="PNW18"/>
      <c r="PNX18"/>
      <c r="PNY18"/>
      <c r="PNZ18"/>
      <c r="POA18"/>
      <c r="POB18"/>
      <c r="POC18"/>
      <c r="POD18"/>
      <c r="POE18"/>
      <c r="POF18"/>
      <c r="POG18"/>
      <c r="POH18"/>
      <c r="POI18"/>
      <c r="POJ18"/>
      <c r="POK18"/>
      <c r="POL18"/>
      <c r="POM18"/>
      <c r="PON18"/>
      <c r="POO18"/>
      <c r="POP18"/>
      <c r="POQ18"/>
      <c r="POR18"/>
      <c r="POS18"/>
      <c r="POT18"/>
      <c r="POU18"/>
      <c r="POV18"/>
      <c r="POW18"/>
      <c r="POX18"/>
      <c r="POY18"/>
      <c r="POZ18"/>
      <c r="PPA18"/>
      <c r="PPB18"/>
      <c r="PPC18"/>
      <c r="PPD18"/>
      <c r="PPE18"/>
      <c r="PPF18"/>
      <c r="PPG18"/>
      <c r="PPH18"/>
      <c r="PPI18"/>
      <c r="PPJ18"/>
      <c r="PPK18"/>
      <c r="PPL18"/>
      <c r="PPM18"/>
      <c r="PPN18"/>
      <c r="PPO18"/>
      <c r="PPP18"/>
      <c r="PPQ18"/>
      <c r="PPR18"/>
      <c r="PPS18"/>
      <c r="PPT18"/>
      <c r="PPU18"/>
      <c r="PPV18"/>
      <c r="PPW18"/>
      <c r="PPX18"/>
      <c r="PPY18"/>
      <c r="PPZ18"/>
      <c r="PQA18"/>
      <c r="PQB18"/>
      <c r="PQC18"/>
      <c r="PQD18"/>
      <c r="PQE18"/>
      <c r="PQF18"/>
      <c r="PQG18"/>
      <c r="PQH18"/>
      <c r="PQI18"/>
      <c r="PQJ18"/>
      <c r="PQK18"/>
      <c r="PQL18"/>
      <c r="PQM18"/>
      <c r="PQN18"/>
      <c r="PQO18"/>
      <c r="PQP18"/>
      <c r="PQQ18"/>
      <c r="PQR18"/>
      <c r="PQS18"/>
      <c r="PQT18"/>
      <c r="PQU18"/>
      <c r="PQV18"/>
      <c r="PQW18"/>
      <c r="PQX18"/>
      <c r="PQY18"/>
      <c r="PQZ18"/>
      <c r="PRA18"/>
      <c r="PRB18"/>
      <c r="PRC18"/>
      <c r="PRD18"/>
      <c r="PRE18"/>
      <c r="PRF18"/>
      <c r="PRG18"/>
      <c r="PRH18"/>
      <c r="PRI18"/>
      <c r="PRJ18"/>
      <c r="PRK18"/>
      <c r="PRL18"/>
      <c r="PRM18"/>
      <c r="PRN18"/>
      <c r="PRO18"/>
      <c r="PRP18"/>
      <c r="PRQ18"/>
      <c r="PRR18"/>
      <c r="PRS18"/>
      <c r="PRT18"/>
      <c r="PRU18"/>
      <c r="PRV18"/>
      <c r="PRW18"/>
      <c r="PRX18"/>
      <c r="PRY18"/>
      <c r="PRZ18"/>
      <c r="PSA18"/>
      <c r="PSB18"/>
      <c r="PSC18"/>
      <c r="PSD18"/>
      <c r="PSE18"/>
      <c r="PSF18"/>
      <c r="PSG18"/>
      <c r="PSH18"/>
      <c r="PSI18"/>
      <c r="PSJ18"/>
      <c r="PSK18"/>
      <c r="PSL18"/>
      <c r="PSM18"/>
      <c r="PSN18"/>
      <c r="PSO18"/>
      <c r="PSP18"/>
      <c r="PSQ18"/>
      <c r="PSR18"/>
      <c r="PSS18"/>
      <c r="PST18"/>
      <c r="PSU18"/>
      <c r="PSV18"/>
      <c r="PSW18"/>
      <c r="PSX18"/>
      <c r="PSY18"/>
      <c r="PSZ18"/>
      <c r="PTA18"/>
      <c r="PTB18"/>
      <c r="PTC18"/>
      <c r="PTD18"/>
      <c r="PTE18"/>
      <c r="PTF18"/>
      <c r="PTG18"/>
      <c r="PTH18"/>
      <c r="PTI18"/>
      <c r="PTJ18"/>
      <c r="PTK18"/>
      <c r="PTL18"/>
      <c r="PTM18"/>
      <c r="PTN18"/>
      <c r="PTO18"/>
      <c r="PTP18"/>
      <c r="PTQ18"/>
      <c r="PTR18"/>
      <c r="PTS18"/>
      <c r="PTT18"/>
      <c r="PTU18"/>
      <c r="PTV18"/>
      <c r="PTW18"/>
      <c r="PTX18"/>
      <c r="PTY18"/>
      <c r="PTZ18"/>
      <c r="PUA18"/>
      <c r="PUB18"/>
      <c r="PUC18"/>
      <c r="PUD18"/>
      <c r="PUE18"/>
      <c r="PUF18"/>
      <c r="PUG18"/>
      <c r="PUH18"/>
      <c r="PUI18"/>
      <c r="PUJ18"/>
      <c r="PUK18"/>
      <c r="PUL18"/>
      <c r="PUM18"/>
      <c r="PUN18"/>
      <c r="PUO18"/>
      <c r="PUP18"/>
      <c r="PUQ18"/>
      <c r="PUR18"/>
      <c r="PUS18"/>
      <c r="PUT18"/>
      <c r="PUU18"/>
      <c r="PUV18"/>
      <c r="PUW18"/>
      <c r="PUX18"/>
      <c r="PUY18"/>
      <c r="PUZ18"/>
      <c r="PVA18"/>
      <c r="PVB18"/>
      <c r="PVC18"/>
      <c r="PVD18"/>
      <c r="PVE18"/>
      <c r="PVF18"/>
      <c r="PVG18"/>
      <c r="PVH18"/>
      <c r="PVI18"/>
      <c r="PVJ18"/>
      <c r="PVK18"/>
      <c r="PVL18"/>
      <c r="PVM18"/>
      <c r="PVN18"/>
      <c r="PVO18"/>
      <c r="PVP18"/>
      <c r="PVQ18"/>
      <c r="PVR18"/>
      <c r="PVS18"/>
      <c r="PVT18"/>
      <c r="PVU18"/>
      <c r="PVV18"/>
      <c r="PVW18"/>
      <c r="PVX18"/>
      <c r="PVY18"/>
      <c r="PVZ18"/>
      <c r="PWA18"/>
      <c r="PWB18"/>
      <c r="PWC18"/>
      <c r="PWD18"/>
      <c r="PWE18"/>
      <c r="PWF18"/>
      <c r="PWG18"/>
      <c r="PWH18"/>
      <c r="PWI18"/>
      <c r="PWJ18"/>
      <c r="PWK18"/>
      <c r="PWL18"/>
      <c r="PWM18"/>
      <c r="PWN18"/>
      <c r="PWO18"/>
      <c r="PWP18"/>
      <c r="PWQ18"/>
      <c r="PWR18"/>
      <c r="PWS18"/>
      <c r="PWT18"/>
      <c r="PWU18"/>
      <c r="PWV18"/>
      <c r="PWW18"/>
      <c r="PWX18"/>
      <c r="PWY18"/>
      <c r="PWZ18"/>
      <c r="PXA18"/>
      <c r="PXB18"/>
      <c r="PXC18"/>
      <c r="PXD18"/>
      <c r="PXE18"/>
      <c r="PXF18"/>
      <c r="PXG18"/>
      <c r="PXH18"/>
      <c r="PXI18"/>
      <c r="PXJ18"/>
      <c r="PXK18"/>
      <c r="PXL18"/>
      <c r="PXM18"/>
      <c r="PXN18"/>
      <c r="PXO18"/>
      <c r="PXP18"/>
      <c r="PXQ18"/>
      <c r="PXR18"/>
      <c r="PXS18"/>
      <c r="PXT18"/>
      <c r="PXU18"/>
      <c r="PXV18"/>
      <c r="PXW18"/>
      <c r="PXX18"/>
      <c r="PXY18"/>
      <c r="PXZ18"/>
      <c r="PYA18"/>
      <c r="PYB18"/>
      <c r="PYC18"/>
      <c r="PYD18"/>
      <c r="PYE18"/>
      <c r="PYF18"/>
      <c r="PYG18"/>
      <c r="PYH18"/>
      <c r="PYI18"/>
      <c r="PYJ18"/>
      <c r="PYK18"/>
      <c r="PYL18"/>
      <c r="PYM18"/>
      <c r="PYN18"/>
      <c r="PYO18"/>
      <c r="PYP18"/>
      <c r="PYQ18"/>
      <c r="PYR18"/>
      <c r="PYS18"/>
      <c r="PYT18"/>
      <c r="PYU18"/>
      <c r="PYV18"/>
      <c r="PYW18"/>
      <c r="PYX18"/>
      <c r="PYY18"/>
      <c r="PYZ18"/>
      <c r="PZA18"/>
      <c r="PZB18"/>
      <c r="PZC18"/>
      <c r="PZD18"/>
      <c r="PZE18"/>
      <c r="PZF18"/>
      <c r="PZG18"/>
      <c r="PZH18"/>
      <c r="PZI18"/>
      <c r="PZJ18"/>
      <c r="PZK18"/>
      <c r="PZL18"/>
      <c r="PZM18"/>
      <c r="PZN18"/>
      <c r="PZO18"/>
      <c r="PZP18"/>
      <c r="PZQ18"/>
      <c r="PZR18"/>
      <c r="PZS18"/>
      <c r="PZT18"/>
      <c r="PZU18"/>
      <c r="PZV18"/>
      <c r="PZW18"/>
      <c r="PZX18"/>
      <c r="PZY18"/>
      <c r="PZZ18"/>
      <c r="QAA18"/>
      <c r="QAB18"/>
      <c r="QAC18"/>
      <c r="QAD18"/>
      <c r="QAE18"/>
      <c r="QAF18"/>
      <c r="QAG18"/>
      <c r="QAH18"/>
      <c r="QAI18"/>
      <c r="QAJ18"/>
      <c r="QAK18"/>
      <c r="QAL18"/>
      <c r="QAM18"/>
      <c r="QAN18"/>
      <c r="QAO18"/>
      <c r="QAP18"/>
      <c r="QAQ18"/>
      <c r="QAR18"/>
      <c r="QAS18"/>
      <c r="QAT18"/>
      <c r="QAU18"/>
      <c r="QAV18"/>
      <c r="QAW18"/>
      <c r="QAX18"/>
      <c r="QAY18"/>
      <c r="QAZ18"/>
      <c r="QBA18"/>
      <c r="QBB18"/>
      <c r="QBC18"/>
      <c r="QBD18"/>
      <c r="QBE18"/>
      <c r="QBF18"/>
      <c r="QBG18"/>
      <c r="QBH18"/>
      <c r="QBI18"/>
      <c r="QBJ18"/>
      <c r="QBK18"/>
      <c r="QBL18"/>
      <c r="QBM18"/>
      <c r="QBN18"/>
      <c r="QBO18"/>
      <c r="QBP18"/>
      <c r="QBQ18"/>
      <c r="QBR18"/>
      <c r="QBS18"/>
      <c r="QBT18"/>
      <c r="QBU18"/>
      <c r="QBV18"/>
      <c r="QBW18"/>
      <c r="QBX18"/>
      <c r="QBY18"/>
      <c r="QBZ18"/>
      <c r="QCA18"/>
      <c r="QCB18"/>
      <c r="QCC18"/>
      <c r="QCD18"/>
      <c r="QCE18"/>
      <c r="QCF18"/>
      <c r="QCG18"/>
      <c r="QCH18"/>
      <c r="QCI18"/>
      <c r="QCJ18"/>
      <c r="QCK18"/>
      <c r="QCL18"/>
      <c r="QCM18"/>
      <c r="QCN18"/>
      <c r="QCO18"/>
      <c r="QCP18"/>
      <c r="QCQ18"/>
      <c r="QCR18"/>
      <c r="QCS18"/>
      <c r="QCT18"/>
      <c r="QCU18"/>
      <c r="QCV18"/>
      <c r="QCW18"/>
      <c r="QCX18"/>
      <c r="QCY18"/>
      <c r="QCZ18"/>
      <c r="QDA18"/>
      <c r="QDB18"/>
      <c r="QDC18"/>
      <c r="QDD18"/>
      <c r="QDE18"/>
      <c r="QDF18"/>
      <c r="QDG18"/>
      <c r="QDH18"/>
      <c r="QDI18"/>
      <c r="QDJ18"/>
      <c r="QDK18"/>
      <c r="QDL18"/>
      <c r="QDM18"/>
      <c r="QDN18"/>
      <c r="QDO18"/>
      <c r="QDP18"/>
      <c r="QDQ18"/>
      <c r="QDR18"/>
      <c r="QDS18"/>
      <c r="QDT18"/>
      <c r="QDU18"/>
      <c r="QDV18"/>
      <c r="QDW18"/>
      <c r="QDX18"/>
      <c r="QDY18"/>
      <c r="QDZ18"/>
      <c r="QEA18"/>
      <c r="QEB18"/>
      <c r="QEC18"/>
      <c r="QED18"/>
      <c r="QEE18"/>
      <c r="QEF18"/>
      <c r="QEG18"/>
      <c r="QEH18"/>
      <c r="QEI18"/>
      <c r="QEJ18"/>
      <c r="QEK18"/>
      <c r="QEL18"/>
      <c r="QEM18"/>
      <c r="QEN18"/>
      <c r="QEO18"/>
      <c r="QEP18"/>
      <c r="QEQ18"/>
      <c r="QER18"/>
      <c r="QES18"/>
      <c r="QET18"/>
      <c r="QEU18"/>
      <c r="QEV18"/>
      <c r="QEW18"/>
      <c r="QEX18"/>
      <c r="QEY18"/>
      <c r="QEZ18"/>
      <c r="QFA18"/>
      <c r="QFB18"/>
      <c r="QFC18"/>
      <c r="QFD18"/>
      <c r="QFE18"/>
      <c r="QFF18"/>
      <c r="QFG18"/>
      <c r="QFH18"/>
      <c r="QFI18"/>
      <c r="QFJ18"/>
      <c r="QFK18"/>
      <c r="QFL18"/>
      <c r="QFM18"/>
      <c r="QFN18"/>
      <c r="QFO18"/>
      <c r="QFP18"/>
      <c r="QFQ18"/>
      <c r="QFR18"/>
      <c r="QFS18"/>
      <c r="QFT18"/>
      <c r="QFU18"/>
      <c r="QFV18"/>
      <c r="QFW18"/>
      <c r="QFX18"/>
      <c r="QFY18"/>
      <c r="QFZ18"/>
      <c r="QGA18"/>
      <c r="QGB18"/>
      <c r="QGC18"/>
      <c r="QGD18"/>
      <c r="QGE18"/>
      <c r="QGF18"/>
      <c r="QGG18"/>
      <c r="QGH18"/>
      <c r="QGI18"/>
      <c r="QGJ18"/>
      <c r="QGK18"/>
      <c r="QGL18"/>
      <c r="QGM18"/>
      <c r="QGN18"/>
      <c r="QGO18"/>
      <c r="QGP18"/>
      <c r="QGQ18"/>
      <c r="QGR18"/>
      <c r="QGS18"/>
      <c r="QGT18"/>
      <c r="QGU18"/>
      <c r="QGV18"/>
      <c r="QGW18"/>
      <c r="QGX18"/>
      <c r="QGY18"/>
      <c r="QGZ18"/>
      <c r="QHA18"/>
      <c r="QHB18"/>
      <c r="QHC18"/>
      <c r="QHD18"/>
      <c r="QHE18"/>
      <c r="QHF18"/>
      <c r="QHG18"/>
      <c r="QHH18"/>
      <c r="QHI18"/>
      <c r="QHJ18"/>
      <c r="QHK18"/>
      <c r="QHL18"/>
      <c r="QHM18"/>
      <c r="QHN18"/>
      <c r="QHO18"/>
      <c r="QHP18"/>
      <c r="QHQ18"/>
      <c r="QHR18"/>
      <c r="QHS18"/>
      <c r="QHT18"/>
      <c r="QHU18"/>
      <c r="QHV18"/>
      <c r="QHW18"/>
      <c r="QHX18"/>
      <c r="QHY18"/>
      <c r="QHZ18"/>
      <c r="QIA18"/>
      <c r="QIB18"/>
      <c r="QIC18"/>
      <c r="QID18"/>
      <c r="QIE18"/>
      <c r="QIF18"/>
      <c r="QIG18"/>
      <c r="QIH18"/>
      <c r="QII18"/>
      <c r="QIJ18"/>
      <c r="QIK18"/>
      <c r="QIL18"/>
      <c r="QIM18"/>
      <c r="QIN18"/>
      <c r="QIO18"/>
      <c r="QIP18"/>
      <c r="QIQ18"/>
      <c r="QIR18"/>
      <c r="QIS18"/>
      <c r="QIT18"/>
      <c r="QIU18"/>
      <c r="QIV18"/>
      <c r="QIW18"/>
      <c r="QIX18"/>
      <c r="QIY18"/>
      <c r="QIZ18"/>
      <c r="QJA18"/>
      <c r="QJB18"/>
      <c r="QJC18"/>
      <c r="QJD18"/>
      <c r="QJE18"/>
      <c r="QJF18"/>
      <c r="QJG18"/>
      <c r="QJH18"/>
      <c r="QJI18"/>
      <c r="QJJ18"/>
      <c r="QJK18"/>
      <c r="QJL18"/>
      <c r="QJM18"/>
      <c r="QJN18"/>
      <c r="QJO18"/>
      <c r="QJP18"/>
      <c r="QJQ18"/>
      <c r="QJR18"/>
      <c r="QJS18"/>
      <c r="QJT18"/>
      <c r="QJU18"/>
      <c r="QJV18"/>
      <c r="QJW18"/>
      <c r="QJX18"/>
      <c r="QJY18"/>
      <c r="QJZ18"/>
      <c r="QKA18"/>
      <c r="QKB18"/>
      <c r="QKC18"/>
      <c r="QKD18"/>
      <c r="QKE18"/>
      <c r="QKF18"/>
      <c r="QKG18"/>
      <c r="QKH18"/>
      <c r="QKI18"/>
      <c r="QKJ18"/>
      <c r="QKK18"/>
      <c r="QKL18"/>
      <c r="QKM18"/>
      <c r="QKN18"/>
      <c r="QKO18"/>
      <c r="QKP18"/>
      <c r="QKQ18"/>
      <c r="QKR18"/>
      <c r="QKS18"/>
      <c r="QKT18"/>
      <c r="QKU18"/>
      <c r="QKV18"/>
      <c r="QKW18"/>
      <c r="QKX18"/>
      <c r="QKY18"/>
      <c r="QKZ18"/>
      <c r="QLA18"/>
      <c r="QLB18"/>
      <c r="QLC18"/>
      <c r="QLD18"/>
      <c r="QLE18"/>
      <c r="QLF18"/>
      <c r="QLG18"/>
      <c r="QLH18"/>
      <c r="QLI18"/>
      <c r="QLJ18"/>
      <c r="QLK18"/>
      <c r="QLL18"/>
      <c r="QLM18"/>
      <c r="QLN18"/>
      <c r="QLO18"/>
      <c r="QLP18"/>
      <c r="QLQ18"/>
      <c r="QLR18"/>
      <c r="QLS18"/>
      <c r="QLT18"/>
      <c r="QLU18"/>
      <c r="QLV18"/>
      <c r="QLW18"/>
      <c r="QLX18"/>
      <c r="QLY18"/>
      <c r="QLZ18"/>
      <c r="QMA18"/>
      <c r="QMB18"/>
      <c r="QMC18"/>
      <c r="QMD18"/>
      <c r="QME18"/>
      <c r="QMF18"/>
      <c r="QMG18"/>
      <c r="QMH18"/>
      <c r="QMI18"/>
      <c r="QMJ18"/>
      <c r="QMK18"/>
      <c r="QML18"/>
      <c r="QMM18"/>
      <c r="QMN18"/>
      <c r="QMO18"/>
      <c r="QMP18"/>
      <c r="QMQ18"/>
      <c r="QMR18"/>
      <c r="QMS18"/>
      <c r="QMT18"/>
      <c r="QMU18"/>
      <c r="QMV18"/>
      <c r="QMW18"/>
      <c r="QMX18"/>
      <c r="QMY18"/>
      <c r="QMZ18"/>
      <c r="QNA18"/>
      <c r="QNB18"/>
      <c r="QNC18"/>
      <c r="QND18"/>
      <c r="QNE18"/>
      <c r="QNF18"/>
      <c r="QNG18"/>
      <c r="QNH18"/>
      <c r="QNI18"/>
      <c r="QNJ18"/>
      <c r="QNK18"/>
      <c r="QNL18"/>
      <c r="QNM18"/>
      <c r="QNN18"/>
      <c r="QNO18"/>
      <c r="QNP18"/>
      <c r="QNQ18"/>
      <c r="QNR18"/>
      <c r="QNS18"/>
      <c r="QNT18"/>
      <c r="QNU18"/>
      <c r="QNV18"/>
      <c r="QNW18"/>
      <c r="QNX18"/>
      <c r="QNY18"/>
      <c r="QNZ18"/>
      <c r="QOA18"/>
      <c r="QOB18"/>
      <c r="QOC18"/>
      <c r="QOD18"/>
      <c r="QOE18"/>
      <c r="QOF18"/>
      <c r="QOG18"/>
      <c r="QOH18"/>
      <c r="QOI18"/>
      <c r="QOJ18"/>
      <c r="QOK18"/>
      <c r="QOL18"/>
      <c r="QOM18"/>
      <c r="QON18"/>
      <c r="QOO18"/>
      <c r="QOP18"/>
      <c r="QOQ18"/>
      <c r="QOR18"/>
      <c r="QOS18"/>
      <c r="QOT18"/>
      <c r="QOU18"/>
      <c r="QOV18"/>
      <c r="QOW18"/>
      <c r="QOX18"/>
      <c r="QOY18"/>
      <c r="QOZ18"/>
      <c r="QPA18"/>
      <c r="QPB18"/>
      <c r="QPC18"/>
      <c r="QPD18"/>
      <c r="QPE18"/>
      <c r="QPF18"/>
      <c r="QPG18"/>
      <c r="QPH18"/>
      <c r="QPI18"/>
      <c r="QPJ18"/>
      <c r="QPK18"/>
      <c r="QPL18"/>
      <c r="QPM18"/>
      <c r="QPN18"/>
      <c r="QPO18"/>
      <c r="QPP18"/>
      <c r="QPQ18"/>
      <c r="QPR18"/>
      <c r="QPS18"/>
      <c r="QPT18"/>
      <c r="QPU18"/>
      <c r="QPV18"/>
      <c r="QPW18"/>
      <c r="QPX18"/>
      <c r="QPY18"/>
      <c r="QPZ18"/>
      <c r="QQA18"/>
      <c r="QQB18"/>
      <c r="QQC18"/>
      <c r="QQD18"/>
      <c r="QQE18"/>
      <c r="QQF18"/>
      <c r="QQG18"/>
      <c r="QQH18"/>
      <c r="QQI18"/>
      <c r="QQJ18"/>
      <c r="QQK18"/>
      <c r="QQL18"/>
      <c r="QQM18"/>
      <c r="QQN18"/>
      <c r="QQO18"/>
      <c r="QQP18"/>
      <c r="QQQ18"/>
      <c r="QQR18"/>
      <c r="QQS18"/>
      <c r="QQT18"/>
      <c r="QQU18"/>
      <c r="QQV18"/>
      <c r="QQW18"/>
      <c r="QQX18"/>
      <c r="QQY18"/>
      <c r="QQZ18"/>
      <c r="QRA18"/>
      <c r="QRB18"/>
      <c r="QRC18"/>
      <c r="QRD18"/>
      <c r="QRE18"/>
      <c r="QRF18"/>
      <c r="QRG18"/>
      <c r="QRH18"/>
      <c r="QRI18"/>
      <c r="QRJ18"/>
      <c r="QRK18"/>
      <c r="QRL18"/>
      <c r="QRM18"/>
      <c r="QRN18"/>
      <c r="QRO18"/>
      <c r="QRP18"/>
      <c r="QRQ18"/>
      <c r="QRR18"/>
      <c r="QRS18"/>
      <c r="QRT18"/>
      <c r="QRU18"/>
      <c r="QRV18"/>
      <c r="QRW18"/>
      <c r="QRX18"/>
      <c r="QRY18"/>
      <c r="QRZ18"/>
      <c r="QSA18"/>
      <c r="QSB18"/>
      <c r="QSC18"/>
      <c r="QSD18"/>
      <c r="QSE18"/>
      <c r="QSF18"/>
      <c r="QSG18"/>
      <c r="QSH18"/>
      <c r="QSI18"/>
      <c r="QSJ18"/>
      <c r="QSK18"/>
      <c r="QSL18"/>
      <c r="QSM18"/>
      <c r="QSN18"/>
      <c r="QSO18"/>
      <c r="QSP18"/>
      <c r="QSQ18"/>
      <c r="QSR18"/>
      <c r="QSS18"/>
      <c r="QST18"/>
      <c r="QSU18"/>
      <c r="QSV18"/>
      <c r="QSW18"/>
      <c r="QSX18"/>
      <c r="QSY18"/>
      <c r="QSZ18"/>
      <c r="QTA18"/>
      <c r="QTB18"/>
      <c r="QTC18"/>
      <c r="QTD18"/>
      <c r="QTE18"/>
      <c r="QTF18"/>
      <c r="QTG18"/>
      <c r="QTH18"/>
      <c r="QTI18"/>
      <c r="QTJ18"/>
      <c r="QTK18"/>
      <c r="QTL18"/>
      <c r="QTM18"/>
      <c r="QTN18"/>
      <c r="QTO18"/>
      <c r="QTP18"/>
      <c r="QTQ18"/>
      <c r="QTR18"/>
      <c r="QTS18"/>
      <c r="QTT18"/>
      <c r="QTU18"/>
      <c r="QTV18"/>
      <c r="QTW18"/>
      <c r="QTX18"/>
      <c r="QTY18"/>
      <c r="QTZ18"/>
      <c r="QUA18"/>
      <c r="QUB18"/>
      <c r="QUC18"/>
      <c r="QUD18"/>
      <c r="QUE18"/>
      <c r="QUF18"/>
      <c r="QUG18"/>
      <c r="QUH18"/>
      <c r="QUI18"/>
      <c r="QUJ18"/>
      <c r="QUK18"/>
      <c r="QUL18"/>
      <c r="QUM18"/>
      <c r="QUN18"/>
      <c r="QUO18"/>
      <c r="QUP18"/>
      <c r="QUQ18"/>
      <c r="QUR18"/>
      <c r="QUS18"/>
      <c r="QUT18"/>
      <c r="QUU18"/>
      <c r="QUV18"/>
      <c r="QUW18"/>
      <c r="QUX18"/>
      <c r="QUY18"/>
      <c r="QUZ18"/>
      <c r="QVA18"/>
      <c r="QVB18"/>
      <c r="QVC18"/>
      <c r="QVD18"/>
      <c r="QVE18"/>
      <c r="QVF18"/>
      <c r="QVG18"/>
      <c r="QVH18"/>
      <c r="QVI18"/>
      <c r="QVJ18"/>
      <c r="QVK18"/>
      <c r="QVL18"/>
      <c r="QVM18"/>
      <c r="QVN18"/>
      <c r="QVO18"/>
      <c r="QVP18"/>
      <c r="QVQ18"/>
      <c r="QVR18"/>
      <c r="QVS18"/>
      <c r="QVT18"/>
      <c r="QVU18"/>
      <c r="QVV18"/>
      <c r="QVW18"/>
      <c r="QVX18"/>
      <c r="QVY18"/>
      <c r="QVZ18"/>
      <c r="QWA18"/>
      <c r="QWB18"/>
      <c r="QWC18"/>
      <c r="QWD18"/>
      <c r="QWE18"/>
      <c r="QWF18"/>
      <c r="QWG18"/>
      <c r="QWH18"/>
      <c r="QWI18"/>
      <c r="QWJ18"/>
      <c r="QWK18"/>
      <c r="QWL18"/>
      <c r="QWM18"/>
      <c r="QWN18"/>
      <c r="QWO18"/>
      <c r="QWP18"/>
      <c r="QWQ18"/>
      <c r="QWR18"/>
      <c r="QWS18"/>
      <c r="QWT18"/>
      <c r="QWU18"/>
      <c r="QWV18"/>
      <c r="QWW18"/>
      <c r="QWX18"/>
      <c r="QWY18"/>
      <c r="QWZ18"/>
      <c r="QXA18"/>
      <c r="QXB18"/>
      <c r="QXC18"/>
      <c r="QXD18"/>
      <c r="QXE18"/>
      <c r="QXF18"/>
      <c r="QXG18"/>
      <c r="QXH18"/>
      <c r="QXI18"/>
      <c r="QXJ18"/>
      <c r="QXK18"/>
      <c r="QXL18"/>
      <c r="QXM18"/>
      <c r="QXN18"/>
      <c r="QXO18"/>
      <c r="QXP18"/>
      <c r="QXQ18"/>
      <c r="QXR18"/>
      <c r="QXS18"/>
      <c r="QXT18"/>
      <c r="QXU18"/>
      <c r="QXV18"/>
      <c r="QXW18"/>
      <c r="QXX18"/>
      <c r="QXY18"/>
      <c r="QXZ18"/>
      <c r="QYA18"/>
      <c r="QYB18"/>
      <c r="QYC18"/>
      <c r="QYD18"/>
      <c r="QYE18"/>
      <c r="QYF18"/>
      <c r="QYG18"/>
      <c r="QYH18"/>
      <c r="QYI18"/>
      <c r="QYJ18"/>
      <c r="QYK18"/>
      <c r="QYL18"/>
      <c r="QYM18"/>
      <c r="QYN18"/>
      <c r="QYO18"/>
      <c r="QYP18"/>
      <c r="QYQ18"/>
      <c r="QYR18"/>
      <c r="QYS18"/>
      <c r="QYT18"/>
      <c r="QYU18"/>
      <c r="QYV18"/>
      <c r="QYW18"/>
      <c r="QYX18"/>
      <c r="QYY18"/>
      <c r="QYZ18"/>
      <c r="QZA18"/>
      <c r="QZB18"/>
      <c r="QZC18"/>
      <c r="QZD18"/>
      <c r="QZE18"/>
      <c r="QZF18"/>
      <c r="QZG18"/>
      <c r="QZH18"/>
      <c r="QZI18"/>
      <c r="QZJ18"/>
      <c r="QZK18"/>
      <c r="QZL18"/>
      <c r="QZM18"/>
      <c r="QZN18"/>
      <c r="QZO18"/>
      <c r="QZP18"/>
      <c r="QZQ18"/>
      <c r="QZR18"/>
      <c r="QZS18"/>
      <c r="QZT18"/>
      <c r="QZU18"/>
      <c r="QZV18"/>
      <c r="QZW18"/>
      <c r="QZX18"/>
      <c r="QZY18"/>
      <c r="QZZ18"/>
      <c r="RAA18"/>
      <c r="RAB18"/>
      <c r="RAC18"/>
      <c r="RAD18"/>
      <c r="RAE18"/>
      <c r="RAF18"/>
      <c r="RAG18"/>
      <c r="RAH18"/>
      <c r="RAI18"/>
      <c r="RAJ18"/>
      <c r="RAK18"/>
      <c r="RAL18"/>
      <c r="RAM18"/>
      <c r="RAN18"/>
      <c r="RAO18"/>
      <c r="RAP18"/>
      <c r="RAQ18"/>
      <c r="RAR18"/>
      <c r="RAS18"/>
      <c r="RAT18"/>
      <c r="RAU18"/>
      <c r="RAV18"/>
      <c r="RAW18"/>
      <c r="RAX18"/>
      <c r="RAY18"/>
      <c r="RAZ18"/>
      <c r="RBA18"/>
      <c r="RBB18"/>
      <c r="RBC18"/>
      <c r="RBD18"/>
      <c r="RBE18"/>
      <c r="RBF18"/>
      <c r="RBG18"/>
      <c r="RBH18"/>
      <c r="RBI18"/>
      <c r="RBJ18"/>
      <c r="RBK18"/>
      <c r="RBL18"/>
      <c r="RBM18"/>
      <c r="RBN18"/>
      <c r="RBO18"/>
      <c r="RBP18"/>
      <c r="RBQ18"/>
      <c r="RBR18"/>
      <c r="RBS18"/>
      <c r="RBT18"/>
      <c r="RBU18"/>
      <c r="RBV18"/>
      <c r="RBW18"/>
      <c r="RBX18"/>
      <c r="RBY18"/>
      <c r="RBZ18"/>
      <c r="RCA18"/>
      <c r="RCB18"/>
      <c r="RCC18"/>
      <c r="RCD18"/>
      <c r="RCE18"/>
      <c r="RCF18"/>
      <c r="RCG18"/>
      <c r="RCH18"/>
      <c r="RCI18"/>
      <c r="RCJ18"/>
      <c r="RCK18"/>
      <c r="RCL18"/>
      <c r="RCM18"/>
      <c r="RCN18"/>
      <c r="RCO18"/>
      <c r="RCP18"/>
      <c r="RCQ18"/>
      <c r="RCR18"/>
      <c r="RCS18"/>
      <c r="RCT18"/>
      <c r="RCU18"/>
      <c r="RCV18"/>
      <c r="RCW18"/>
      <c r="RCX18"/>
      <c r="RCY18"/>
      <c r="RCZ18"/>
      <c r="RDA18"/>
      <c r="RDB18"/>
      <c r="RDC18"/>
      <c r="RDD18"/>
      <c r="RDE18"/>
      <c r="RDF18"/>
      <c r="RDG18"/>
      <c r="RDH18"/>
      <c r="RDI18"/>
      <c r="RDJ18"/>
      <c r="RDK18"/>
      <c r="RDL18"/>
      <c r="RDM18"/>
      <c r="RDN18"/>
      <c r="RDO18"/>
      <c r="RDP18"/>
      <c r="RDQ18"/>
      <c r="RDR18"/>
      <c r="RDS18"/>
      <c r="RDT18"/>
      <c r="RDU18"/>
      <c r="RDV18"/>
      <c r="RDW18"/>
      <c r="RDX18"/>
      <c r="RDY18"/>
      <c r="RDZ18"/>
      <c r="REA18"/>
      <c r="REB18"/>
      <c r="REC18"/>
      <c r="RED18"/>
      <c r="REE18"/>
      <c r="REF18"/>
      <c r="REG18"/>
      <c r="REH18"/>
      <c r="REI18"/>
      <c r="REJ18"/>
      <c r="REK18"/>
      <c r="REL18"/>
      <c r="REM18"/>
      <c r="REN18"/>
      <c r="REO18"/>
      <c r="REP18"/>
      <c r="REQ18"/>
      <c r="RER18"/>
      <c r="RES18"/>
      <c r="RET18"/>
      <c r="REU18"/>
      <c r="REV18"/>
      <c r="REW18"/>
      <c r="REX18"/>
      <c r="REY18"/>
      <c r="REZ18"/>
      <c r="RFA18"/>
      <c r="RFB18"/>
      <c r="RFC18"/>
      <c r="RFD18"/>
      <c r="RFE18"/>
      <c r="RFF18"/>
      <c r="RFG18"/>
      <c r="RFH18"/>
      <c r="RFI18"/>
      <c r="RFJ18"/>
      <c r="RFK18"/>
      <c r="RFL18"/>
      <c r="RFM18"/>
      <c r="RFN18"/>
      <c r="RFO18"/>
      <c r="RFP18"/>
      <c r="RFQ18"/>
      <c r="RFR18"/>
      <c r="RFS18"/>
      <c r="RFT18"/>
      <c r="RFU18"/>
      <c r="RFV18"/>
      <c r="RFW18"/>
      <c r="RFX18"/>
      <c r="RFY18"/>
      <c r="RFZ18"/>
      <c r="RGA18"/>
      <c r="RGB18"/>
      <c r="RGC18"/>
      <c r="RGD18"/>
      <c r="RGE18"/>
      <c r="RGF18"/>
      <c r="RGG18"/>
      <c r="RGH18"/>
      <c r="RGI18"/>
      <c r="RGJ18"/>
      <c r="RGK18"/>
      <c r="RGL18"/>
      <c r="RGM18"/>
      <c r="RGN18"/>
      <c r="RGO18"/>
      <c r="RGP18"/>
      <c r="RGQ18"/>
      <c r="RGR18"/>
      <c r="RGS18"/>
      <c r="RGT18"/>
      <c r="RGU18"/>
      <c r="RGV18"/>
      <c r="RGW18"/>
      <c r="RGX18"/>
      <c r="RGY18"/>
      <c r="RGZ18"/>
      <c r="RHA18"/>
      <c r="RHB18"/>
      <c r="RHC18"/>
      <c r="RHD18"/>
      <c r="RHE18"/>
      <c r="RHF18"/>
      <c r="RHG18"/>
      <c r="RHH18"/>
      <c r="RHI18"/>
      <c r="RHJ18"/>
      <c r="RHK18"/>
      <c r="RHL18"/>
      <c r="RHM18"/>
      <c r="RHN18"/>
      <c r="RHO18"/>
      <c r="RHP18"/>
      <c r="RHQ18"/>
      <c r="RHR18"/>
      <c r="RHS18"/>
      <c r="RHT18"/>
      <c r="RHU18"/>
      <c r="RHV18"/>
      <c r="RHW18"/>
      <c r="RHX18"/>
      <c r="RHY18"/>
      <c r="RHZ18"/>
      <c r="RIA18"/>
      <c r="RIB18"/>
      <c r="RIC18"/>
      <c r="RID18"/>
      <c r="RIE18"/>
      <c r="RIF18"/>
      <c r="RIG18"/>
      <c r="RIH18"/>
      <c r="RII18"/>
      <c r="RIJ18"/>
      <c r="RIK18"/>
      <c r="RIL18"/>
      <c r="RIM18"/>
      <c r="RIN18"/>
      <c r="RIO18"/>
      <c r="RIP18"/>
      <c r="RIQ18"/>
      <c r="RIR18"/>
      <c r="RIS18"/>
      <c r="RIT18"/>
      <c r="RIU18"/>
      <c r="RIV18"/>
      <c r="RIW18"/>
      <c r="RIX18"/>
      <c r="RIY18"/>
      <c r="RIZ18"/>
      <c r="RJA18"/>
      <c r="RJB18"/>
      <c r="RJC18"/>
      <c r="RJD18"/>
      <c r="RJE18"/>
      <c r="RJF18"/>
      <c r="RJG18"/>
      <c r="RJH18"/>
      <c r="RJI18"/>
      <c r="RJJ18"/>
      <c r="RJK18"/>
      <c r="RJL18"/>
      <c r="RJM18"/>
      <c r="RJN18"/>
      <c r="RJO18"/>
      <c r="RJP18"/>
      <c r="RJQ18"/>
      <c r="RJR18"/>
      <c r="RJS18"/>
      <c r="RJT18"/>
      <c r="RJU18"/>
      <c r="RJV18"/>
      <c r="RJW18"/>
      <c r="RJX18"/>
      <c r="RJY18"/>
      <c r="RJZ18"/>
      <c r="RKA18"/>
      <c r="RKB18"/>
      <c r="RKC18"/>
      <c r="RKD18"/>
      <c r="RKE18"/>
      <c r="RKF18"/>
      <c r="RKG18"/>
      <c r="RKH18"/>
      <c r="RKI18"/>
      <c r="RKJ18"/>
      <c r="RKK18"/>
      <c r="RKL18"/>
      <c r="RKM18"/>
      <c r="RKN18"/>
      <c r="RKO18"/>
      <c r="RKP18"/>
      <c r="RKQ18"/>
      <c r="RKR18"/>
      <c r="RKS18"/>
      <c r="RKT18"/>
      <c r="RKU18"/>
      <c r="RKV18"/>
      <c r="RKW18"/>
      <c r="RKX18"/>
      <c r="RKY18"/>
      <c r="RKZ18"/>
      <c r="RLA18"/>
      <c r="RLB18"/>
      <c r="RLC18"/>
      <c r="RLD18"/>
      <c r="RLE18"/>
      <c r="RLF18"/>
      <c r="RLG18"/>
      <c r="RLH18"/>
      <c r="RLI18"/>
      <c r="RLJ18"/>
      <c r="RLK18"/>
      <c r="RLL18"/>
      <c r="RLM18"/>
      <c r="RLN18"/>
      <c r="RLO18"/>
      <c r="RLP18"/>
      <c r="RLQ18"/>
      <c r="RLR18"/>
      <c r="RLS18"/>
      <c r="RLT18"/>
      <c r="RLU18"/>
      <c r="RLV18"/>
      <c r="RLW18"/>
      <c r="RLX18"/>
      <c r="RLY18"/>
      <c r="RLZ18"/>
      <c r="RMA18"/>
      <c r="RMB18"/>
      <c r="RMC18"/>
      <c r="RMD18"/>
      <c r="RME18"/>
      <c r="RMF18"/>
      <c r="RMG18"/>
      <c r="RMH18"/>
      <c r="RMI18"/>
      <c r="RMJ18"/>
      <c r="RMK18"/>
      <c r="RML18"/>
      <c r="RMM18"/>
      <c r="RMN18"/>
      <c r="RMO18"/>
      <c r="RMP18"/>
      <c r="RMQ18"/>
      <c r="RMR18"/>
      <c r="RMS18"/>
      <c r="RMT18"/>
      <c r="RMU18"/>
      <c r="RMV18"/>
      <c r="RMW18"/>
      <c r="RMX18"/>
      <c r="RMY18"/>
      <c r="RMZ18"/>
      <c r="RNA18"/>
      <c r="RNB18"/>
      <c r="RNC18"/>
      <c r="RND18"/>
      <c r="RNE18"/>
      <c r="RNF18"/>
      <c r="RNG18"/>
      <c r="RNH18"/>
      <c r="RNI18"/>
      <c r="RNJ18"/>
      <c r="RNK18"/>
      <c r="RNL18"/>
      <c r="RNM18"/>
      <c r="RNN18"/>
      <c r="RNO18"/>
      <c r="RNP18"/>
      <c r="RNQ18"/>
      <c r="RNR18"/>
      <c r="RNS18"/>
      <c r="RNT18"/>
      <c r="RNU18"/>
      <c r="RNV18"/>
      <c r="RNW18"/>
      <c r="RNX18"/>
      <c r="RNY18"/>
      <c r="RNZ18"/>
      <c r="ROA18"/>
      <c r="ROB18"/>
      <c r="ROC18"/>
      <c r="ROD18"/>
      <c r="ROE18"/>
      <c r="ROF18"/>
      <c r="ROG18"/>
      <c r="ROH18"/>
      <c r="ROI18"/>
      <c r="ROJ18"/>
      <c r="ROK18"/>
      <c r="ROL18"/>
      <c r="ROM18"/>
      <c r="RON18"/>
      <c r="ROO18"/>
      <c r="ROP18"/>
      <c r="ROQ18"/>
      <c r="ROR18"/>
      <c r="ROS18"/>
      <c r="ROT18"/>
      <c r="ROU18"/>
      <c r="ROV18"/>
      <c r="ROW18"/>
      <c r="ROX18"/>
      <c r="ROY18"/>
      <c r="ROZ18"/>
      <c r="RPA18"/>
      <c r="RPB18"/>
      <c r="RPC18"/>
      <c r="RPD18"/>
      <c r="RPE18"/>
      <c r="RPF18"/>
      <c r="RPG18"/>
      <c r="RPH18"/>
      <c r="RPI18"/>
      <c r="RPJ18"/>
      <c r="RPK18"/>
      <c r="RPL18"/>
      <c r="RPM18"/>
      <c r="RPN18"/>
      <c r="RPO18"/>
      <c r="RPP18"/>
      <c r="RPQ18"/>
      <c r="RPR18"/>
      <c r="RPS18"/>
      <c r="RPT18"/>
      <c r="RPU18"/>
      <c r="RPV18"/>
      <c r="RPW18"/>
      <c r="RPX18"/>
      <c r="RPY18"/>
      <c r="RPZ18"/>
      <c r="RQA18"/>
      <c r="RQB18"/>
      <c r="RQC18"/>
      <c r="RQD18"/>
      <c r="RQE18"/>
      <c r="RQF18"/>
      <c r="RQG18"/>
      <c r="RQH18"/>
      <c r="RQI18"/>
      <c r="RQJ18"/>
      <c r="RQK18"/>
      <c r="RQL18"/>
      <c r="RQM18"/>
      <c r="RQN18"/>
      <c r="RQO18"/>
      <c r="RQP18"/>
      <c r="RQQ18"/>
      <c r="RQR18"/>
      <c r="RQS18"/>
      <c r="RQT18"/>
      <c r="RQU18"/>
      <c r="RQV18"/>
      <c r="RQW18"/>
      <c r="RQX18"/>
      <c r="RQY18"/>
      <c r="RQZ18"/>
      <c r="RRA18"/>
      <c r="RRB18"/>
      <c r="RRC18"/>
      <c r="RRD18"/>
      <c r="RRE18"/>
      <c r="RRF18"/>
      <c r="RRG18"/>
      <c r="RRH18"/>
      <c r="RRI18"/>
      <c r="RRJ18"/>
      <c r="RRK18"/>
      <c r="RRL18"/>
      <c r="RRM18"/>
      <c r="RRN18"/>
      <c r="RRO18"/>
      <c r="RRP18"/>
      <c r="RRQ18"/>
      <c r="RRR18"/>
      <c r="RRS18"/>
      <c r="RRT18"/>
      <c r="RRU18"/>
      <c r="RRV18"/>
      <c r="RRW18"/>
      <c r="RRX18"/>
      <c r="RRY18"/>
      <c r="RRZ18"/>
      <c r="RSA18"/>
      <c r="RSB18"/>
      <c r="RSC18"/>
      <c r="RSD18"/>
      <c r="RSE18"/>
      <c r="RSF18"/>
      <c r="RSG18"/>
      <c r="RSH18"/>
      <c r="RSI18"/>
      <c r="RSJ18"/>
      <c r="RSK18"/>
      <c r="RSL18"/>
      <c r="RSM18"/>
      <c r="RSN18"/>
      <c r="RSO18"/>
      <c r="RSP18"/>
      <c r="RSQ18"/>
      <c r="RSR18"/>
      <c r="RSS18"/>
      <c r="RST18"/>
      <c r="RSU18"/>
      <c r="RSV18"/>
      <c r="RSW18"/>
      <c r="RSX18"/>
      <c r="RSY18"/>
      <c r="RSZ18"/>
      <c r="RTA18"/>
      <c r="RTB18"/>
      <c r="RTC18"/>
      <c r="RTD18"/>
      <c r="RTE18"/>
      <c r="RTF18"/>
      <c r="RTG18"/>
      <c r="RTH18"/>
      <c r="RTI18"/>
      <c r="RTJ18"/>
      <c r="RTK18"/>
      <c r="RTL18"/>
      <c r="RTM18"/>
      <c r="RTN18"/>
      <c r="RTO18"/>
      <c r="RTP18"/>
      <c r="RTQ18"/>
      <c r="RTR18"/>
      <c r="RTS18"/>
      <c r="RTT18"/>
      <c r="RTU18"/>
      <c r="RTV18"/>
      <c r="RTW18"/>
      <c r="RTX18"/>
      <c r="RTY18"/>
      <c r="RTZ18"/>
      <c r="RUA18"/>
      <c r="RUB18"/>
      <c r="RUC18"/>
      <c r="RUD18"/>
      <c r="RUE18"/>
      <c r="RUF18"/>
      <c r="RUG18"/>
      <c r="RUH18"/>
      <c r="RUI18"/>
      <c r="RUJ18"/>
      <c r="RUK18"/>
      <c r="RUL18"/>
      <c r="RUM18"/>
      <c r="RUN18"/>
      <c r="RUO18"/>
      <c r="RUP18"/>
      <c r="RUQ18"/>
      <c r="RUR18"/>
      <c r="RUS18"/>
      <c r="RUT18"/>
      <c r="RUU18"/>
      <c r="RUV18"/>
      <c r="RUW18"/>
      <c r="RUX18"/>
      <c r="RUY18"/>
      <c r="RUZ18"/>
      <c r="RVA18"/>
      <c r="RVB18"/>
      <c r="RVC18"/>
      <c r="RVD18"/>
      <c r="RVE18"/>
      <c r="RVF18"/>
      <c r="RVG18"/>
      <c r="RVH18"/>
      <c r="RVI18"/>
      <c r="RVJ18"/>
      <c r="RVK18"/>
      <c r="RVL18"/>
      <c r="RVM18"/>
      <c r="RVN18"/>
      <c r="RVO18"/>
      <c r="RVP18"/>
      <c r="RVQ18"/>
      <c r="RVR18"/>
      <c r="RVS18"/>
      <c r="RVT18"/>
      <c r="RVU18"/>
      <c r="RVV18"/>
      <c r="RVW18"/>
      <c r="RVX18"/>
      <c r="RVY18"/>
      <c r="RVZ18"/>
      <c r="RWA18"/>
      <c r="RWB18"/>
      <c r="RWC18"/>
      <c r="RWD18"/>
      <c r="RWE18"/>
      <c r="RWF18"/>
      <c r="RWG18"/>
      <c r="RWH18"/>
      <c r="RWI18"/>
      <c r="RWJ18"/>
      <c r="RWK18"/>
      <c r="RWL18"/>
      <c r="RWM18"/>
      <c r="RWN18"/>
      <c r="RWO18"/>
      <c r="RWP18"/>
      <c r="RWQ18"/>
      <c r="RWR18"/>
      <c r="RWS18"/>
      <c r="RWT18"/>
      <c r="RWU18"/>
      <c r="RWV18"/>
      <c r="RWW18"/>
      <c r="RWX18"/>
      <c r="RWY18"/>
      <c r="RWZ18"/>
      <c r="RXA18"/>
      <c r="RXB18"/>
      <c r="RXC18"/>
      <c r="RXD18"/>
      <c r="RXE18"/>
      <c r="RXF18"/>
      <c r="RXG18"/>
      <c r="RXH18"/>
      <c r="RXI18"/>
      <c r="RXJ18"/>
      <c r="RXK18"/>
      <c r="RXL18"/>
      <c r="RXM18"/>
      <c r="RXN18"/>
      <c r="RXO18"/>
      <c r="RXP18"/>
      <c r="RXQ18"/>
      <c r="RXR18"/>
      <c r="RXS18"/>
      <c r="RXT18"/>
      <c r="RXU18"/>
      <c r="RXV18"/>
      <c r="RXW18"/>
      <c r="RXX18"/>
      <c r="RXY18"/>
      <c r="RXZ18"/>
      <c r="RYA18"/>
      <c r="RYB18"/>
      <c r="RYC18"/>
      <c r="RYD18"/>
      <c r="RYE18"/>
      <c r="RYF18"/>
      <c r="RYG18"/>
      <c r="RYH18"/>
      <c r="RYI18"/>
      <c r="RYJ18"/>
      <c r="RYK18"/>
      <c r="RYL18"/>
      <c r="RYM18"/>
      <c r="RYN18"/>
      <c r="RYO18"/>
      <c r="RYP18"/>
      <c r="RYQ18"/>
      <c r="RYR18"/>
      <c r="RYS18"/>
      <c r="RYT18"/>
      <c r="RYU18"/>
      <c r="RYV18"/>
      <c r="RYW18"/>
      <c r="RYX18"/>
      <c r="RYY18"/>
      <c r="RYZ18"/>
      <c r="RZA18"/>
      <c r="RZB18"/>
      <c r="RZC18"/>
      <c r="RZD18"/>
      <c r="RZE18"/>
      <c r="RZF18"/>
      <c r="RZG18"/>
      <c r="RZH18"/>
      <c r="RZI18"/>
      <c r="RZJ18"/>
      <c r="RZK18"/>
      <c r="RZL18"/>
      <c r="RZM18"/>
      <c r="RZN18"/>
      <c r="RZO18"/>
      <c r="RZP18"/>
      <c r="RZQ18"/>
      <c r="RZR18"/>
      <c r="RZS18"/>
      <c r="RZT18"/>
      <c r="RZU18"/>
      <c r="RZV18"/>
      <c r="RZW18"/>
      <c r="RZX18"/>
      <c r="RZY18"/>
      <c r="RZZ18"/>
      <c r="SAA18"/>
      <c r="SAB18"/>
      <c r="SAC18"/>
      <c r="SAD18"/>
      <c r="SAE18"/>
      <c r="SAF18"/>
      <c r="SAG18"/>
      <c r="SAH18"/>
      <c r="SAI18"/>
      <c r="SAJ18"/>
      <c r="SAK18"/>
      <c r="SAL18"/>
      <c r="SAM18"/>
      <c r="SAN18"/>
      <c r="SAO18"/>
      <c r="SAP18"/>
      <c r="SAQ18"/>
      <c r="SAR18"/>
      <c r="SAS18"/>
      <c r="SAT18"/>
      <c r="SAU18"/>
      <c r="SAV18"/>
      <c r="SAW18"/>
      <c r="SAX18"/>
      <c r="SAY18"/>
      <c r="SAZ18"/>
      <c r="SBA18"/>
      <c r="SBB18"/>
      <c r="SBC18"/>
      <c r="SBD18"/>
      <c r="SBE18"/>
      <c r="SBF18"/>
      <c r="SBG18"/>
      <c r="SBH18"/>
      <c r="SBI18"/>
      <c r="SBJ18"/>
      <c r="SBK18"/>
      <c r="SBL18"/>
      <c r="SBM18"/>
      <c r="SBN18"/>
      <c r="SBO18"/>
      <c r="SBP18"/>
      <c r="SBQ18"/>
      <c r="SBR18"/>
      <c r="SBS18"/>
      <c r="SBT18"/>
      <c r="SBU18"/>
      <c r="SBV18"/>
      <c r="SBW18"/>
      <c r="SBX18"/>
      <c r="SBY18"/>
      <c r="SBZ18"/>
      <c r="SCA18"/>
      <c r="SCB18"/>
      <c r="SCC18"/>
      <c r="SCD18"/>
      <c r="SCE18"/>
      <c r="SCF18"/>
      <c r="SCG18"/>
      <c r="SCH18"/>
      <c r="SCI18"/>
      <c r="SCJ18"/>
      <c r="SCK18"/>
      <c r="SCL18"/>
      <c r="SCM18"/>
      <c r="SCN18"/>
      <c r="SCO18"/>
      <c r="SCP18"/>
      <c r="SCQ18"/>
      <c r="SCR18"/>
      <c r="SCS18"/>
      <c r="SCT18"/>
      <c r="SCU18"/>
      <c r="SCV18"/>
      <c r="SCW18"/>
      <c r="SCX18"/>
      <c r="SCY18"/>
      <c r="SCZ18"/>
      <c r="SDA18"/>
      <c r="SDB18"/>
      <c r="SDC18"/>
      <c r="SDD18"/>
      <c r="SDE18"/>
      <c r="SDF18"/>
      <c r="SDG18"/>
      <c r="SDH18"/>
      <c r="SDI18"/>
      <c r="SDJ18"/>
      <c r="SDK18"/>
      <c r="SDL18"/>
      <c r="SDM18"/>
      <c r="SDN18"/>
      <c r="SDO18"/>
      <c r="SDP18"/>
      <c r="SDQ18"/>
      <c r="SDR18"/>
      <c r="SDS18"/>
      <c r="SDT18"/>
      <c r="SDU18"/>
      <c r="SDV18"/>
      <c r="SDW18"/>
      <c r="SDX18"/>
      <c r="SDY18"/>
      <c r="SDZ18"/>
      <c r="SEA18"/>
      <c r="SEB18"/>
      <c r="SEC18"/>
      <c r="SED18"/>
      <c r="SEE18"/>
      <c r="SEF18"/>
      <c r="SEG18"/>
      <c r="SEH18"/>
      <c r="SEI18"/>
      <c r="SEJ18"/>
      <c r="SEK18"/>
      <c r="SEL18"/>
      <c r="SEM18"/>
      <c r="SEN18"/>
      <c r="SEO18"/>
      <c r="SEP18"/>
      <c r="SEQ18"/>
      <c r="SER18"/>
      <c r="SES18"/>
      <c r="SET18"/>
      <c r="SEU18"/>
      <c r="SEV18"/>
      <c r="SEW18"/>
      <c r="SEX18"/>
      <c r="SEY18"/>
      <c r="SEZ18"/>
      <c r="SFA18"/>
      <c r="SFB18"/>
      <c r="SFC18"/>
      <c r="SFD18"/>
      <c r="SFE18"/>
      <c r="SFF18"/>
      <c r="SFG18"/>
      <c r="SFH18"/>
      <c r="SFI18"/>
      <c r="SFJ18"/>
      <c r="SFK18"/>
      <c r="SFL18"/>
      <c r="SFM18"/>
      <c r="SFN18"/>
      <c r="SFO18"/>
      <c r="SFP18"/>
      <c r="SFQ18"/>
      <c r="SFR18"/>
      <c r="SFS18"/>
      <c r="SFT18"/>
      <c r="SFU18"/>
      <c r="SFV18"/>
      <c r="SFW18"/>
      <c r="SFX18"/>
      <c r="SFY18"/>
      <c r="SFZ18"/>
      <c r="SGA18"/>
      <c r="SGB18"/>
      <c r="SGC18"/>
      <c r="SGD18"/>
      <c r="SGE18"/>
      <c r="SGF18"/>
      <c r="SGG18"/>
      <c r="SGH18"/>
      <c r="SGI18"/>
      <c r="SGJ18"/>
      <c r="SGK18"/>
      <c r="SGL18"/>
      <c r="SGM18"/>
      <c r="SGN18"/>
      <c r="SGO18"/>
      <c r="SGP18"/>
      <c r="SGQ18"/>
      <c r="SGR18"/>
      <c r="SGS18"/>
      <c r="SGT18"/>
      <c r="SGU18"/>
      <c r="SGV18"/>
      <c r="SGW18"/>
      <c r="SGX18"/>
      <c r="SGY18"/>
      <c r="SGZ18"/>
      <c r="SHA18"/>
      <c r="SHB18"/>
      <c r="SHC18"/>
      <c r="SHD18"/>
      <c r="SHE18"/>
      <c r="SHF18"/>
      <c r="SHG18"/>
      <c r="SHH18"/>
      <c r="SHI18"/>
      <c r="SHJ18"/>
      <c r="SHK18"/>
      <c r="SHL18"/>
      <c r="SHM18"/>
      <c r="SHN18"/>
      <c r="SHO18"/>
      <c r="SHP18"/>
      <c r="SHQ18"/>
      <c r="SHR18"/>
      <c r="SHS18"/>
      <c r="SHT18"/>
      <c r="SHU18"/>
      <c r="SHV18"/>
      <c r="SHW18"/>
      <c r="SHX18"/>
      <c r="SHY18"/>
      <c r="SHZ18"/>
      <c r="SIA18"/>
      <c r="SIB18"/>
      <c r="SIC18"/>
      <c r="SID18"/>
      <c r="SIE18"/>
      <c r="SIF18"/>
      <c r="SIG18"/>
      <c r="SIH18"/>
      <c r="SII18"/>
      <c r="SIJ18"/>
      <c r="SIK18"/>
      <c r="SIL18"/>
      <c r="SIM18"/>
      <c r="SIN18"/>
      <c r="SIO18"/>
      <c r="SIP18"/>
      <c r="SIQ18"/>
      <c r="SIR18"/>
      <c r="SIS18"/>
      <c r="SIT18"/>
      <c r="SIU18"/>
      <c r="SIV18"/>
      <c r="SIW18"/>
      <c r="SIX18"/>
      <c r="SIY18"/>
      <c r="SIZ18"/>
      <c r="SJA18"/>
      <c r="SJB18"/>
      <c r="SJC18"/>
      <c r="SJD18"/>
      <c r="SJE18"/>
      <c r="SJF18"/>
      <c r="SJG18"/>
      <c r="SJH18"/>
      <c r="SJI18"/>
      <c r="SJJ18"/>
      <c r="SJK18"/>
      <c r="SJL18"/>
      <c r="SJM18"/>
      <c r="SJN18"/>
      <c r="SJO18"/>
      <c r="SJP18"/>
      <c r="SJQ18"/>
      <c r="SJR18"/>
      <c r="SJS18"/>
      <c r="SJT18"/>
      <c r="SJU18"/>
      <c r="SJV18"/>
      <c r="SJW18"/>
      <c r="SJX18"/>
      <c r="SJY18"/>
      <c r="SJZ18"/>
      <c r="SKA18"/>
      <c r="SKB18"/>
      <c r="SKC18"/>
      <c r="SKD18"/>
      <c r="SKE18"/>
      <c r="SKF18"/>
      <c r="SKG18"/>
      <c r="SKH18"/>
      <c r="SKI18"/>
      <c r="SKJ18"/>
      <c r="SKK18"/>
      <c r="SKL18"/>
      <c r="SKM18"/>
      <c r="SKN18"/>
      <c r="SKO18"/>
      <c r="SKP18"/>
      <c r="SKQ18"/>
      <c r="SKR18"/>
      <c r="SKS18"/>
      <c r="SKT18"/>
      <c r="SKU18"/>
      <c r="SKV18"/>
      <c r="SKW18"/>
      <c r="SKX18"/>
      <c r="SKY18"/>
      <c r="SKZ18"/>
      <c r="SLA18"/>
      <c r="SLB18"/>
      <c r="SLC18"/>
      <c r="SLD18"/>
      <c r="SLE18"/>
      <c r="SLF18"/>
      <c r="SLG18"/>
      <c r="SLH18"/>
      <c r="SLI18"/>
      <c r="SLJ18"/>
      <c r="SLK18"/>
      <c r="SLL18"/>
      <c r="SLM18"/>
      <c r="SLN18"/>
      <c r="SLO18"/>
      <c r="SLP18"/>
      <c r="SLQ18"/>
      <c r="SLR18"/>
      <c r="SLS18"/>
      <c r="SLT18"/>
      <c r="SLU18"/>
      <c r="SLV18"/>
      <c r="SLW18"/>
      <c r="SLX18"/>
      <c r="SLY18"/>
      <c r="SLZ18"/>
      <c r="SMA18"/>
      <c r="SMB18"/>
      <c r="SMC18"/>
      <c r="SMD18"/>
      <c r="SME18"/>
      <c r="SMF18"/>
      <c r="SMG18"/>
      <c r="SMH18"/>
      <c r="SMI18"/>
      <c r="SMJ18"/>
      <c r="SMK18"/>
      <c r="SML18"/>
      <c r="SMM18"/>
      <c r="SMN18"/>
      <c r="SMO18"/>
      <c r="SMP18"/>
      <c r="SMQ18"/>
      <c r="SMR18"/>
      <c r="SMS18"/>
      <c r="SMT18"/>
      <c r="SMU18"/>
      <c r="SMV18"/>
      <c r="SMW18"/>
      <c r="SMX18"/>
      <c r="SMY18"/>
      <c r="SMZ18"/>
      <c r="SNA18"/>
      <c r="SNB18"/>
      <c r="SNC18"/>
      <c r="SND18"/>
      <c r="SNE18"/>
      <c r="SNF18"/>
      <c r="SNG18"/>
      <c r="SNH18"/>
      <c r="SNI18"/>
      <c r="SNJ18"/>
      <c r="SNK18"/>
      <c r="SNL18"/>
      <c r="SNM18"/>
      <c r="SNN18"/>
      <c r="SNO18"/>
      <c r="SNP18"/>
      <c r="SNQ18"/>
      <c r="SNR18"/>
      <c r="SNS18"/>
      <c r="SNT18"/>
      <c r="SNU18"/>
      <c r="SNV18"/>
      <c r="SNW18"/>
      <c r="SNX18"/>
      <c r="SNY18"/>
      <c r="SNZ18"/>
      <c r="SOA18"/>
      <c r="SOB18"/>
      <c r="SOC18"/>
      <c r="SOD18"/>
      <c r="SOE18"/>
      <c r="SOF18"/>
      <c r="SOG18"/>
      <c r="SOH18"/>
      <c r="SOI18"/>
      <c r="SOJ18"/>
      <c r="SOK18"/>
      <c r="SOL18"/>
      <c r="SOM18"/>
      <c r="SON18"/>
      <c r="SOO18"/>
      <c r="SOP18"/>
      <c r="SOQ18"/>
      <c r="SOR18"/>
      <c r="SOS18"/>
      <c r="SOT18"/>
      <c r="SOU18"/>
      <c r="SOV18"/>
      <c r="SOW18"/>
      <c r="SOX18"/>
      <c r="SOY18"/>
      <c r="SOZ18"/>
      <c r="SPA18"/>
      <c r="SPB18"/>
      <c r="SPC18"/>
      <c r="SPD18"/>
      <c r="SPE18"/>
      <c r="SPF18"/>
      <c r="SPG18"/>
      <c r="SPH18"/>
      <c r="SPI18"/>
      <c r="SPJ18"/>
      <c r="SPK18"/>
      <c r="SPL18"/>
      <c r="SPM18"/>
      <c r="SPN18"/>
      <c r="SPO18"/>
      <c r="SPP18"/>
      <c r="SPQ18"/>
      <c r="SPR18"/>
      <c r="SPS18"/>
      <c r="SPT18"/>
      <c r="SPU18"/>
      <c r="SPV18"/>
      <c r="SPW18"/>
      <c r="SPX18"/>
      <c r="SPY18"/>
      <c r="SPZ18"/>
      <c r="SQA18"/>
      <c r="SQB18"/>
      <c r="SQC18"/>
      <c r="SQD18"/>
      <c r="SQE18"/>
      <c r="SQF18"/>
      <c r="SQG18"/>
      <c r="SQH18"/>
      <c r="SQI18"/>
      <c r="SQJ18"/>
      <c r="SQK18"/>
      <c r="SQL18"/>
      <c r="SQM18"/>
      <c r="SQN18"/>
      <c r="SQO18"/>
      <c r="SQP18"/>
      <c r="SQQ18"/>
      <c r="SQR18"/>
      <c r="SQS18"/>
      <c r="SQT18"/>
      <c r="SQU18"/>
      <c r="SQV18"/>
      <c r="SQW18"/>
      <c r="SQX18"/>
      <c r="SQY18"/>
      <c r="SQZ18"/>
      <c r="SRA18"/>
      <c r="SRB18"/>
      <c r="SRC18"/>
      <c r="SRD18"/>
      <c r="SRE18"/>
      <c r="SRF18"/>
      <c r="SRG18"/>
      <c r="SRH18"/>
      <c r="SRI18"/>
      <c r="SRJ18"/>
      <c r="SRK18"/>
      <c r="SRL18"/>
      <c r="SRM18"/>
      <c r="SRN18"/>
      <c r="SRO18"/>
      <c r="SRP18"/>
      <c r="SRQ18"/>
      <c r="SRR18"/>
      <c r="SRS18"/>
      <c r="SRT18"/>
      <c r="SRU18"/>
      <c r="SRV18"/>
      <c r="SRW18"/>
      <c r="SRX18"/>
      <c r="SRY18"/>
      <c r="SRZ18"/>
      <c r="SSA18"/>
      <c r="SSB18"/>
      <c r="SSC18"/>
      <c r="SSD18"/>
      <c r="SSE18"/>
      <c r="SSF18"/>
      <c r="SSG18"/>
      <c r="SSH18"/>
      <c r="SSI18"/>
      <c r="SSJ18"/>
      <c r="SSK18"/>
      <c r="SSL18"/>
      <c r="SSM18"/>
      <c r="SSN18"/>
      <c r="SSO18"/>
      <c r="SSP18"/>
      <c r="SSQ18"/>
      <c r="SSR18"/>
      <c r="SSS18"/>
      <c r="SST18"/>
      <c r="SSU18"/>
      <c r="SSV18"/>
      <c r="SSW18"/>
      <c r="SSX18"/>
      <c r="SSY18"/>
      <c r="SSZ18"/>
      <c r="STA18"/>
      <c r="STB18"/>
      <c r="STC18"/>
      <c r="STD18"/>
      <c r="STE18"/>
      <c r="STF18"/>
      <c r="STG18"/>
      <c r="STH18"/>
      <c r="STI18"/>
      <c r="STJ18"/>
      <c r="STK18"/>
      <c r="STL18"/>
      <c r="STM18"/>
      <c r="STN18"/>
      <c r="STO18"/>
      <c r="STP18"/>
      <c r="STQ18"/>
      <c r="STR18"/>
      <c r="STS18"/>
      <c r="STT18"/>
      <c r="STU18"/>
      <c r="STV18"/>
      <c r="STW18"/>
      <c r="STX18"/>
      <c r="STY18"/>
      <c r="STZ18"/>
      <c r="SUA18"/>
      <c r="SUB18"/>
      <c r="SUC18"/>
      <c r="SUD18"/>
      <c r="SUE18"/>
      <c r="SUF18"/>
      <c r="SUG18"/>
      <c r="SUH18"/>
      <c r="SUI18"/>
      <c r="SUJ18"/>
      <c r="SUK18"/>
      <c r="SUL18"/>
      <c r="SUM18"/>
      <c r="SUN18"/>
      <c r="SUO18"/>
      <c r="SUP18"/>
      <c r="SUQ18"/>
      <c r="SUR18"/>
      <c r="SUS18"/>
      <c r="SUT18"/>
      <c r="SUU18"/>
      <c r="SUV18"/>
      <c r="SUW18"/>
      <c r="SUX18"/>
      <c r="SUY18"/>
      <c r="SUZ18"/>
      <c r="SVA18"/>
      <c r="SVB18"/>
      <c r="SVC18"/>
      <c r="SVD18"/>
      <c r="SVE18"/>
      <c r="SVF18"/>
      <c r="SVG18"/>
      <c r="SVH18"/>
      <c r="SVI18"/>
      <c r="SVJ18"/>
      <c r="SVK18"/>
      <c r="SVL18"/>
      <c r="SVM18"/>
      <c r="SVN18"/>
      <c r="SVO18"/>
      <c r="SVP18"/>
      <c r="SVQ18"/>
      <c r="SVR18"/>
      <c r="SVS18"/>
      <c r="SVT18"/>
      <c r="SVU18"/>
      <c r="SVV18"/>
      <c r="SVW18"/>
      <c r="SVX18"/>
      <c r="SVY18"/>
      <c r="SVZ18"/>
      <c r="SWA18"/>
      <c r="SWB18"/>
      <c r="SWC18"/>
      <c r="SWD18"/>
      <c r="SWE18"/>
      <c r="SWF18"/>
      <c r="SWG18"/>
      <c r="SWH18"/>
      <c r="SWI18"/>
      <c r="SWJ18"/>
      <c r="SWK18"/>
      <c r="SWL18"/>
      <c r="SWM18"/>
      <c r="SWN18"/>
      <c r="SWO18"/>
      <c r="SWP18"/>
      <c r="SWQ18"/>
      <c r="SWR18"/>
      <c r="SWS18"/>
      <c r="SWT18"/>
      <c r="SWU18"/>
      <c r="SWV18"/>
      <c r="SWW18"/>
      <c r="SWX18"/>
      <c r="SWY18"/>
      <c r="SWZ18"/>
      <c r="SXA18"/>
      <c r="SXB18"/>
      <c r="SXC18"/>
      <c r="SXD18"/>
      <c r="SXE18"/>
      <c r="SXF18"/>
      <c r="SXG18"/>
      <c r="SXH18"/>
      <c r="SXI18"/>
      <c r="SXJ18"/>
      <c r="SXK18"/>
      <c r="SXL18"/>
      <c r="SXM18"/>
      <c r="SXN18"/>
      <c r="SXO18"/>
      <c r="SXP18"/>
      <c r="SXQ18"/>
      <c r="SXR18"/>
      <c r="SXS18"/>
      <c r="SXT18"/>
      <c r="SXU18"/>
      <c r="SXV18"/>
      <c r="SXW18"/>
      <c r="SXX18"/>
      <c r="SXY18"/>
      <c r="SXZ18"/>
      <c r="SYA18"/>
      <c r="SYB18"/>
      <c r="SYC18"/>
      <c r="SYD18"/>
      <c r="SYE18"/>
      <c r="SYF18"/>
      <c r="SYG18"/>
      <c r="SYH18"/>
      <c r="SYI18"/>
      <c r="SYJ18"/>
      <c r="SYK18"/>
      <c r="SYL18"/>
      <c r="SYM18"/>
      <c r="SYN18"/>
      <c r="SYO18"/>
      <c r="SYP18"/>
      <c r="SYQ18"/>
      <c r="SYR18"/>
      <c r="SYS18"/>
      <c r="SYT18"/>
      <c r="SYU18"/>
      <c r="SYV18"/>
      <c r="SYW18"/>
      <c r="SYX18"/>
      <c r="SYY18"/>
      <c r="SYZ18"/>
      <c r="SZA18"/>
      <c r="SZB18"/>
      <c r="SZC18"/>
      <c r="SZD18"/>
      <c r="SZE18"/>
      <c r="SZF18"/>
      <c r="SZG18"/>
      <c r="SZH18"/>
      <c r="SZI18"/>
      <c r="SZJ18"/>
      <c r="SZK18"/>
      <c r="SZL18"/>
      <c r="SZM18"/>
      <c r="SZN18"/>
      <c r="SZO18"/>
      <c r="SZP18"/>
      <c r="SZQ18"/>
      <c r="SZR18"/>
      <c r="SZS18"/>
      <c r="SZT18"/>
      <c r="SZU18"/>
      <c r="SZV18"/>
      <c r="SZW18"/>
      <c r="SZX18"/>
      <c r="SZY18"/>
      <c r="SZZ18"/>
      <c r="TAA18"/>
      <c r="TAB18"/>
      <c r="TAC18"/>
      <c r="TAD18"/>
      <c r="TAE18"/>
      <c r="TAF18"/>
      <c r="TAG18"/>
      <c r="TAH18"/>
      <c r="TAI18"/>
      <c r="TAJ18"/>
      <c r="TAK18"/>
      <c r="TAL18"/>
      <c r="TAM18"/>
      <c r="TAN18"/>
      <c r="TAO18"/>
      <c r="TAP18"/>
      <c r="TAQ18"/>
      <c r="TAR18"/>
      <c r="TAS18"/>
      <c r="TAT18"/>
      <c r="TAU18"/>
      <c r="TAV18"/>
      <c r="TAW18"/>
      <c r="TAX18"/>
      <c r="TAY18"/>
      <c r="TAZ18"/>
      <c r="TBA18"/>
      <c r="TBB18"/>
      <c r="TBC18"/>
      <c r="TBD18"/>
      <c r="TBE18"/>
      <c r="TBF18"/>
      <c r="TBG18"/>
      <c r="TBH18"/>
      <c r="TBI18"/>
      <c r="TBJ18"/>
      <c r="TBK18"/>
      <c r="TBL18"/>
      <c r="TBM18"/>
      <c r="TBN18"/>
      <c r="TBO18"/>
      <c r="TBP18"/>
      <c r="TBQ18"/>
      <c r="TBR18"/>
      <c r="TBS18"/>
      <c r="TBT18"/>
      <c r="TBU18"/>
      <c r="TBV18"/>
      <c r="TBW18"/>
      <c r="TBX18"/>
      <c r="TBY18"/>
      <c r="TBZ18"/>
      <c r="TCA18"/>
      <c r="TCB18"/>
      <c r="TCC18"/>
      <c r="TCD18"/>
      <c r="TCE18"/>
      <c r="TCF18"/>
      <c r="TCG18"/>
      <c r="TCH18"/>
      <c r="TCI18"/>
      <c r="TCJ18"/>
      <c r="TCK18"/>
      <c r="TCL18"/>
      <c r="TCM18"/>
      <c r="TCN18"/>
      <c r="TCO18"/>
      <c r="TCP18"/>
      <c r="TCQ18"/>
      <c r="TCR18"/>
      <c r="TCS18"/>
      <c r="TCT18"/>
      <c r="TCU18"/>
      <c r="TCV18"/>
      <c r="TCW18"/>
      <c r="TCX18"/>
      <c r="TCY18"/>
      <c r="TCZ18"/>
      <c r="TDA18"/>
      <c r="TDB18"/>
      <c r="TDC18"/>
      <c r="TDD18"/>
      <c r="TDE18"/>
      <c r="TDF18"/>
      <c r="TDG18"/>
      <c r="TDH18"/>
      <c r="TDI18"/>
      <c r="TDJ18"/>
      <c r="TDK18"/>
      <c r="TDL18"/>
      <c r="TDM18"/>
      <c r="TDN18"/>
      <c r="TDO18"/>
      <c r="TDP18"/>
      <c r="TDQ18"/>
      <c r="TDR18"/>
      <c r="TDS18"/>
      <c r="TDT18"/>
      <c r="TDU18"/>
      <c r="TDV18"/>
      <c r="TDW18"/>
      <c r="TDX18"/>
      <c r="TDY18"/>
      <c r="TDZ18"/>
      <c r="TEA18"/>
      <c r="TEB18"/>
      <c r="TEC18"/>
      <c r="TED18"/>
      <c r="TEE18"/>
      <c r="TEF18"/>
      <c r="TEG18"/>
      <c r="TEH18"/>
      <c r="TEI18"/>
      <c r="TEJ18"/>
      <c r="TEK18"/>
      <c r="TEL18"/>
      <c r="TEM18"/>
      <c r="TEN18"/>
      <c r="TEO18"/>
      <c r="TEP18"/>
      <c r="TEQ18"/>
      <c r="TER18"/>
      <c r="TES18"/>
      <c r="TET18"/>
      <c r="TEU18"/>
      <c r="TEV18"/>
      <c r="TEW18"/>
      <c r="TEX18"/>
      <c r="TEY18"/>
      <c r="TEZ18"/>
      <c r="TFA18"/>
      <c r="TFB18"/>
      <c r="TFC18"/>
      <c r="TFD18"/>
      <c r="TFE18"/>
      <c r="TFF18"/>
      <c r="TFG18"/>
      <c r="TFH18"/>
      <c r="TFI18"/>
      <c r="TFJ18"/>
      <c r="TFK18"/>
      <c r="TFL18"/>
      <c r="TFM18"/>
      <c r="TFN18"/>
      <c r="TFO18"/>
      <c r="TFP18"/>
      <c r="TFQ18"/>
      <c r="TFR18"/>
      <c r="TFS18"/>
      <c r="TFT18"/>
      <c r="TFU18"/>
      <c r="TFV18"/>
      <c r="TFW18"/>
      <c r="TFX18"/>
      <c r="TFY18"/>
      <c r="TFZ18"/>
      <c r="TGA18"/>
      <c r="TGB18"/>
      <c r="TGC18"/>
      <c r="TGD18"/>
      <c r="TGE18"/>
      <c r="TGF18"/>
      <c r="TGG18"/>
      <c r="TGH18"/>
      <c r="TGI18"/>
      <c r="TGJ18"/>
      <c r="TGK18"/>
      <c r="TGL18"/>
      <c r="TGM18"/>
      <c r="TGN18"/>
      <c r="TGO18"/>
      <c r="TGP18"/>
      <c r="TGQ18"/>
      <c r="TGR18"/>
      <c r="TGS18"/>
      <c r="TGT18"/>
      <c r="TGU18"/>
      <c r="TGV18"/>
      <c r="TGW18"/>
      <c r="TGX18"/>
      <c r="TGY18"/>
      <c r="TGZ18"/>
      <c r="THA18"/>
      <c r="THB18"/>
      <c r="THC18"/>
      <c r="THD18"/>
      <c r="THE18"/>
      <c r="THF18"/>
      <c r="THG18"/>
      <c r="THH18"/>
      <c r="THI18"/>
      <c r="THJ18"/>
      <c r="THK18"/>
      <c r="THL18"/>
      <c r="THM18"/>
      <c r="THN18"/>
      <c r="THO18"/>
      <c r="THP18"/>
      <c r="THQ18"/>
      <c r="THR18"/>
      <c r="THS18"/>
      <c r="THT18"/>
      <c r="THU18"/>
      <c r="THV18"/>
      <c r="THW18"/>
      <c r="THX18"/>
      <c r="THY18"/>
      <c r="THZ18"/>
      <c r="TIA18"/>
      <c r="TIB18"/>
      <c r="TIC18"/>
      <c r="TID18"/>
      <c r="TIE18"/>
      <c r="TIF18"/>
      <c r="TIG18"/>
      <c r="TIH18"/>
      <c r="TII18"/>
      <c r="TIJ18"/>
      <c r="TIK18"/>
      <c r="TIL18"/>
      <c r="TIM18"/>
      <c r="TIN18"/>
      <c r="TIO18"/>
      <c r="TIP18"/>
      <c r="TIQ18"/>
      <c r="TIR18"/>
      <c r="TIS18"/>
      <c r="TIT18"/>
      <c r="TIU18"/>
      <c r="TIV18"/>
      <c r="TIW18"/>
      <c r="TIX18"/>
      <c r="TIY18"/>
      <c r="TIZ18"/>
      <c r="TJA18"/>
      <c r="TJB18"/>
      <c r="TJC18"/>
      <c r="TJD18"/>
      <c r="TJE18"/>
      <c r="TJF18"/>
      <c r="TJG18"/>
      <c r="TJH18"/>
      <c r="TJI18"/>
      <c r="TJJ18"/>
      <c r="TJK18"/>
      <c r="TJL18"/>
      <c r="TJM18"/>
      <c r="TJN18"/>
      <c r="TJO18"/>
      <c r="TJP18"/>
      <c r="TJQ18"/>
      <c r="TJR18"/>
      <c r="TJS18"/>
      <c r="TJT18"/>
      <c r="TJU18"/>
      <c r="TJV18"/>
      <c r="TJW18"/>
      <c r="TJX18"/>
      <c r="TJY18"/>
      <c r="TJZ18"/>
      <c r="TKA18"/>
      <c r="TKB18"/>
      <c r="TKC18"/>
      <c r="TKD18"/>
      <c r="TKE18"/>
      <c r="TKF18"/>
      <c r="TKG18"/>
      <c r="TKH18"/>
      <c r="TKI18"/>
      <c r="TKJ18"/>
      <c r="TKK18"/>
      <c r="TKL18"/>
      <c r="TKM18"/>
      <c r="TKN18"/>
      <c r="TKO18"/>
      <c r="TKP18"/>
      <c r="TKQ18"/>
      <c r="TKR18"/>
      <c r="TKS18"/>
      <c r="TKT18"/>
      <c r="TKU18"/>
      <c r="TKV18"/>
      <c r="TKW18"/>
      <c r="TKX18"/>
      <c r="TKY18"/>
      <c r="TKZ18"/>
      <c r="TLA18"/>
      <c r="TLB18"/>
      <c r="TLC18"/>
      <c r="TLD18"/>
      <c r="TLE18"/>
      <c r="TLF18"/>
      <c r="TLG18"/>
      <c r="TLH18"/>
      <c r="TLI18"/>
      <c r="TLJ18"/>
      <c r="TLK18"/>
      <c r="TLL18"/>
      <c r="TLM18"/>
      <c r="TLN18"/>
      <c r="TLO18"/>
      <c r="TLP18"/>
      <c r="TLQ18"/>
      <c r="TLR18"/>
      <c r="TLS18"/>
      <c r="TLT18"/>
      <c r="TLU18"/>
      <c r="TLV18"/>
      <c r="TLW18"/>
      <c r="TLX18"/>
      <c r="TLY18"/>
      <c r="TLZ18"/>
      <c r="TMA18"/>
      <c r="TMB18"/>
      <c r="TMC18"/>
      <c r="TMD18"/>
      <c r="TME18"/>
      <c r="TMF18"/>
      <c r="TMG18"/>
      <c r="TMH18"/>
      <c r="TMI18"/>
      <c r="TMJ18"/>
      <c r="TMK18"/>
      <c r="TML18"/>
      <c r="TMM18"/>
      <c r="TMN18"/>
      <c r="TMO18"/>
      <c r="TMP18"/>
      <c r="TMQ18"/>
      <c r="TMR18"/>
      <c r="TMS18"/>
      <c r="TMT18"/>
      <c r="TMU18"/>
      <c r="TMV18"/>
      <c r="TMW18"/>
      <c r="TMX18"/>
      <c r="TMY18"/>
      <c r="TMZ18"/>
      <c r="TNA18"/>
      <c r="TNB18"/>
      <c r="TNC18"/>
      <c r="TND18"/>
      <c r="TNE18"/>
      <c r="TNF18"/>
      <c r="TNG18"/>
      <c r="TNH18"/>
      <c r="TNI18"/>
      <c r="TNJ18"/>
      <c r="TNK18"/>
      <c r="TNL18"/>
      <c r="TNM18"/>
      <c r="TNN18"/>
      <c r="TNO18"/>
      <c r="TNP18"/>
      <c r="TNQ18"/>
      <c r="TNR18"/>
      <c r="TNS18"/>
      <c r="TNT18"/>
      <c r="TNU18"/>
      <c r="TNV18"/>
      <c r="TNW18"/>
      <c r="TNX18"/>
      <c r="TNY18"/>
      <c r="TNZ18"/>
      <c r="TOA18"/>
      <c r="TOB18"/>
      <c r="TOC18"/>
      <c r="TOD18"/>
      <c r="TOE18"/>
      <c r="TOF18"/>
      <c r="TOG18"/>
      <c r="TOH18"/>
      <c r="TOI18"/>
      <c r="TOJ18"/>
      <c r="TOK18"/>
      <c r="TOL18"/>
      <c r="TOM18"/>
      <c r="TON18"/>
      <c r="TOO18"/>
      <c r="TOP18"/>
      <c r="TOQ18"/>
      <c r="TOR18"/>
      <c r="TOS18"/>
      <c r="TOT18"/>
      <c r="TOU18"/>
      <c r="TOV18"/>
      <c r="TOW18"/>
      <c r="TOX18"/>
      <c r="TOY18"/>
      <c r="TOZ18"/>
      <c r="TPA18"/>
      <c r="TPB18"/>
      <c r="TPC18"/>
      <c r="TPD18"/>
      <c r="TPE18"/>
      <c r="TPF18"/>
      <c r="TPG18"/>
      <c r="TPH18"/>
      <c r="TPI18"/>
      <c r="TPJ18"/>
      <c r="TPK18"/>
      <c r="TPL18"/>
      <c r="TPM18"/>
      <c r="TPN18"/>
      <c r="TPO18"/>
      <c r="TPP18"/>
      <c r="TPQ18"/>
      <c r="TPR18"/>
      <c r="TPS18"/>
      <c r="TPT18"/>
      <c r="TPU18"/>
      <c r="TPV18"/>
      <c r="TPW18"/>
      <c r="TPX18"/>
      <c r="TPY18"/>
      <c r="TPZ18"/>
      <c r="TQA18"/>
      <c r="TQB18"/>
      <c r="TQC18"/>
      <c r="TQD18"/>
      <c r="TQE18"/>
      <c r="TQF18"/>
      <c r="TQG18"/>
      <c r="TQH18"/>
      <c r="TQI18"/>
      <c r="TQJ18"/>
      <c r="TQK18"/>
      <c r="TQL18"/>
      <c r="TQM18"/>
      <c r="TQN18"/>
      <c r="TQO18"/>
      <c r="TQP18"/>
      <c r="TQQ18"/>
      <c r="TQR18"/>
      <c r="TQS18"/>
      <c r="TQT18"/>
      <c r="TQU18"/>
      <c r="TQV18"/>
      <c r="TQW18"/>
      <c r="TQX18"/>
      <c r="TQY18"/>
      <c r="TQZ18"/>
      <c r="TRA18"/>
      <c r="TRB18"/>
      <c r="TRC18"/>
      <c r="TRD18"/>
      <c r="TRE18"/>
      <c r="TRF18"/>
      <c r="TRG18"/>
      <c r="TRH18"/>
      <c r="TRI18"/>
      <c r="TRJ18"/>
      <c r="TRK18"/>
      <c r="TRL18"/>
      <c r="TRM18"/>
      <c r="TRN18"/>
      <c r="TRO18"/>
      <c r="TRP18"/>
      <c r="TRQ18"/>
      <c r="TRR18"/>
      <c r="TRS18"/>
      <c r="TRT18"/>
      <c r="TRU18"/>
      <c r="TRV18"/>
      <c r="TRW18"/>
      <c r="TRX18"/>
      <c r="TRY18"/>
      <c r="TRZ18"/>
      <c r="TSA18"/>
      <c r="TSB18"/>
      <c r="TSC18"/>
      <c r="TSD18"/>
      <c r="TSE18"/>
      <c r="TSF18"/>
      <c r="TSG18"/>
      <c r="TSH18"/>
      <c r="TSI18"/>
      <c r="TSJ18"/>
      <c r="TSK18"/>
      <c r="TSL18"/>
      <c r="TSM18"/>
      <c r="TSN18"/>
      <c r="TSO18"/>
      <c r="TSP18"/>
      <c r="TSQ18"/>
      <c r="TSR18"/>
      <c r="TSS18"/>
      <c r="TST18"/>
      <c r="TSU18"/>
      <c r="TSV18"/>
      <c r="TSW18"/>
      <c r="TSX18"/>
      <c r="TSY18"/>
      <c r="TSZ18"/>
      <c r="TTA18"/>
      <c r="TTB18"/>
      <c r="TTC18"/>
      <c r="TTD18"/>
      <c r="TTE18"/>
      <c r="TTF18"/>
      <c r="TTG18"/>
      <c r="TTH18"/>
      <c r="TTI18"/>
      <c r="TTJ18"/>
      <c r="TTK18"/>
      <c r="TTL18"/>
      <c r="TTM18"/>
      <c r="TTN18"/>
      <c r="TTO18"/>
      <c r="TTP18"/>
      <c r="TTQ18"/>
      <c r="TTR18"/>
      <c r="TTS18"/>
      <c r="TTT18"/>
      <c r="TTU18"/>
      <c r="TTV18"/>
      <c r="TTW18"/>
      <c r="TTX18"/>
      <c r="TTY18"/>
      <c r="TTZ18"/>
      <c r="TUA18"/>
      <c r="TUB18"/>
      <c r="TUC18"/>
      <c r="TUD18"/>
      <c r="TUE18"/>
      <c r="TUF18"/>
      <c r="TUG18"/>
      <c r="TUH18"/>
      <c r="TUI18"/>
      <c r="TUJ18"/>
      <c r="TUK18"/>
      <c r="TUL18"/>
      <c r="TUM18"/>
      <c r="TUN18"/>
      <c r="TUO18"/>
      <c r="TUP18"/>
      <c r="TUQ18"/>
      <c r="TUR18"/>
      <c r="TUS18"/>
      <c r="TUT18"/>
      <c r="TUU18"/>
      <c r="TUV18"/>
      <c r="TUW18"/>
      <c r="TUX18"/>
      <c r="TUY18"/>
      <c r="TUZ18"/>
      <c r="TVA18"/>
      <c r="TVB18"/>
      <c r="TVC18"/>
      <c r="TVD18"/>
      <c r="TVE18"/>
      <c r="TVF18"/>
      <c r="TVG18"/>
      <c r="TVH18"/>
      <c r="TVI18"/>
      <c r="TVJ18"/>
      <c r="TVK18"/>
      <c r="TVL18"/>
      <c r="TVM18"/>
      <c r="TVN18"/>
      <c r="TVO18"/>
      <c r="TVP18"/>
      <c r="TVQ18"/>
      <c r="TVR18"/>
      <c r="TVS18"/>
      <c r="TVT18"/>
      <c r="TVU18"/>
      <c r="TVV18"/>
      <c r="TVW18"/>
      <c r="TVX18"/>
      <c r="TVY18"/>
      <c r="TVZ18"/>
      <c r="TWA18"/>
      <c r="TWB18"/>
      <c r="TWC18"/>
      <c r="TWD18"/>
      <c r="TWE18"/>
      <c r="TWF18"/>
      <c r="TWG18"/>
      <c r="TWH18"/>
      <c r="TWI18"/>
      <c r="TWJ18"/>
      <c r="TWK18"/>
      <c r="TWL18"/>
      <c r="TWM18"/>
      <c r="TWN18"/>
      <c r="TWO18"/>
      <c r="TWP18"/>
      <c r="TWQ18"/>
      <c r="TWR18"/>
      <c r="TWS18"/>
      <c r="TWT18"/>
      <c r="TWU18"/>
      <c r="TWV18"/>
      <c r="TWW18"/>
      <c r="TWX18"/>
      <c r="TWY18"/>
      <c r="TWZ18"/>
      <c r="TXA18"/>
      <c r="TXB18"/>
      <c r="TXC18"/>
      <c r="TXD18"/>
      <c r="TXE18"/>
      <c r="TXF18"/>
      <c r="TXG18"/>
      <c r="TXH18"/>
      <c r="TXI18"/>
      <c r="TXJ18"/>
      <c r="TXK18"/>
      <c r="TXL18"/>
      <c r="TXM18"/>
      <c r="TXN18"/>
      <c r="TXO18"/>
      <c r="TXP18"/>
      <c r="TXQ18"/>
      <c r="TXR18"/>
      <c r="TXS18"/>
      <c r="TXT18"/>
      <c r="TXU18"/>
      <c r="TXV18"/>
      <c r="TXW18"/>
      <c r="TXX18"/>
      <c r="TXY18"/>
      <c r="TXZ18"/>
      <c r="TYA18"/>
      <c r="TYB18"/>
      <c r="TYC18"/>
      <c r="TYD18"/>
      <c r="TYE18"/>
      <c r="TYF18"/>
      <c r="TYG18"/>
      <c r="TYH18"/>
      <c r="TYI18"/>
      <c r="TYJ18"/>
      <c r="TYK18"/>
      <c r="TYL18"/>
      <c r="TYM18"/>
      <c r="TYN18"/>
      <c r="TYO18"/>
      <c r="TYP18"/>
      <c r="TYQ18"/>
      <c r="TYR18"/>
      <c r="TYS18"/>
      <c r="TYT18"/>
      <c r="TYU18"/>
      <c r="TYV18"/>
      <c r="TYW18"/>
      <c r="TYX18"/>
      <c r="TYY18"/>
      <c r="TYZ18"/>
      <c r="TZA18"/>
      <c r="TZB18"/>
      <c r="TZC18"/>
      <c r="TZD18"/>
      <c r="TZE18"/>
      <c r="TZF18"/>
      <c r="TZG18"/>
      <c r="TZH18"/>
      <c r="TZI18"/>
      <c r="TZJ18"/>
      <c r="TZK18"/>
      <c r="TZL18"/>
      <c r="TZM18"/>
      <c r="TZN18"/>
      <c r="TZO18"/>
      <c r="TZP18"/>
      <c r="TZQ18"/>
      <c r="TZR18"/>
      <c r="TZS18"/>
      <c r="TZT18"/>
      <c r="TZU18"/>
      <c r="TZV18"/>
      <c r="TZW18"/>
      <c r="TZX18"/>
      <c r="TZY18"/>
      <c r="TZZ18"/>
      <c r="UAA18"/>
      <c r="UAB18"/>
      <c r="UAC18"/>
      <c r="UAD18"/>
      <c r="UAE18"/>
      <c r="UAF18"/>
      <c r="UAG18"/>
      <c r="UAH18"/>
      <c r="UAI18"/>
      <c r="UAJ18"/>
      <c r="UAK18"/>
      <c r="UAL18"/>
      <c r="UAM18"/>
      <c r="UAN18"/>
      <c r="UAO18"/>
      <c r="UAP18"/>
      <c r="UAQ18"/>
      <c r="UAR18"/>
      <c r="UAS18"/>
      <c r="UAT18"/>
      <c r="UAU18"/>
      <c r="UAV18"/>
      <c r="UAW18"/>
      <c r="UAX18"/>
      <c r="UAY18"/>
      <c r="UAZ18"/>
      <c r="UBA18"/>
      <c r="UBB18"/>
      <c r="UBC18"/>
      <c r="UBD18"/>
      <c r="UBE18"/>
      <c r="UBF18"/>
      <c r="UBG18"/>
      <c r="UBH18"/>
      <c r="UBI18"/>
      <c r="UBJ18"/>
      <c r="UBK18"/>
      <c r="UBL18"/>
      <c r="UBM18"/>
      <c r="UBN18"/>
      <c r="UBO18"/>
      <c r="UBP18"/>
      <c r="UBQ18"/>
      <c r="UBR18"/>
      <c r="UBS18"/>
      <c r="UBT18"/>
      <c r="UBU18"/>
      <c r="UBV18"/>
      <c r="UBW18"/>
      <c r="UBX18"/>
      <c r="UBY18"/>
      <c r="UBZ18"/>
      <c r="UCA18"/>
      <c r="UCB18"/>
      <c r="UCC18"/>
      <c r="UCD18"/>
      <c r="UCE18"/>
      <c r="UCF18"/>
      <c r="UCG18"/>
      <c r="UCH18"/>
      <c r="UCI18"/>
      <c r="UCJ18"/>
      <c r="UCK18"/>
      <c r="UCL18"/>
      <c r="UCM18"/>
      <c r="UCN18"/>
      <c r="UCO18"/>
      <c r="UCP18"/>
      <c r="UCQ18"/>
      <c r="UCR18"/>
      <c r="UCS18"/>
      <c r="UCT18"/>
      <c r="UCU18"/>
      <c r="UCV18"/>
      <c r="UCW18"/>
      <c r="UCX18"/>
      <c r="UCY18"/>
      <c r="UCZ18"/>
      <c r="UDA18"/>
      <c r="UDB18"/>
      <c r="UDC18"/>
      <c r="UDD18"/>
      <c r="UDE18"/>
      <c r="UDF18"/>
      <c r="UDG18"/>
      <c r="UDH18"/>
      <c r="UDI18"/>
      <c r="UDJ18"/>
      <c r="UDK18"/>
      <c r="UDL18"/>
      <c r="UDM18"/>
      <c r="UDN18"/>
      <c r="UDO18"/>
      <c r="UDP18"/>
      <c r="UDQ18"/>
      <c r="UDR18"/>
      <c r="UDS18"/>
      <c r="UDT18"/>
      <c r="UDU18"/>
      <c r="UDV18"/>
      <c r="UDW18"/>
      <c r="UDX18"/>
      <c r="UDY18"/>
      <c r="UDZ18"/>
      <c r="UEA18"/>
      <c r="UEB18"/>
      <c r="UEC18"/>
      <c r="UED18"/>
      <c r="UEE18"/>
      <c r="UEF18"/>
      <c r="UEG18"/>
      <c r="UEH18"/>
      <c r="UEI18"/>
      <c r="UEJ18"/>
      <c r="UEK18"/>
      <c r="UEL18"/>
      <c r="UEM18"/>
      <c r="UEN18"/>
      <c r="UEO18"/>
      <c r="UEP18"/>
      <c r="UEQ18"/>
      <c r="UER18"/>
      <c r="UES18"/>
      <c r="UET18"/>
      <c r="UEU18"/>
      <c r="UEV18"/>
      <c r="UEW18"/>
      <c r="UEX18"/>
      <c r="UEY18"/>
      <c r="UEZ18"/>
      <c r="UFA18"/>
      <c r="UFB18"/>
      <c r="UFC18"/>
      <c r="UFD18"/>
      <c r="UFE18"/>
      <c r="UFF18"/>
      <c r="UFG18"/>
      <c r="UFH18"/>
      <c r="UFI18"/>
      <c r="UFJ18"/>
      <c r="UFK18"/>
      <c r="UFL18"/>
      <c r="UFM18"/>
      <c r="UFN18"/>
      <c r="UFO18"/>
      <c r="UFP18"/>
      <c r="UFQ18"/>
      <c r="UFR18"/>
      <c r="UFS18"/>
      <c r="UFT18"/>
      <c r="UFU18"/>
      <c r="UFV18"/>
      <c r="UFW18"/>
      <c r="UFX18"/>
      <c r="UFY18"/>
      <c r="UFZ18"/>
      <c r="UGA18"/>
      <c r="UGB18"/>
      <c r="UGC18"/>
      <c r="UGD18"/>
      <c r="UGE18"/>
      <c r="UGF18"/>
      <c r="UGG18"/>
      <c r="UGH18"/>
      <c r="UGI18"/>
      <c r="UGJ18"/>
      <c r="UGK18"/>
      <c r="UGL18"/>
      <c r="UGM18"/>
      <c r="UGN18"/>
      <c r="UGO18"/>
      <c r="UGP18"/>
      <c r="UGQ18"/>
      <c r="UGR18"/>
      <c r="UGS18"/>
      <c r="UGT18"/>
      <c r="UGU18"/>
      <c r="UGV18"/>
      <c r="UGW18"/>
      <c r="UGX18"/>
      <c r="UGY18"/>
      <c r="UGZ18"/>
      <c r="UHA18"/>
      <c r="UHB18"/>
      <c r="UHC18"/>
      <c r="UHD18"/>
      <c r="UHE18"/>
      <c r="UHF18"/>
      <c r="UHG18"/>
      <c r="UHH18"/>
      <c r="UHI18"/>
      <c r="UHJ18"/>
      <c r="UHK18"/>
      <c r="UHL18"/>
      <c r="UHM18"/>
      <c r="UHN18"/>
      <c r="UHO18"/>
      <c r="UHP18"/>
      <c r="UHQ18"/>
      <c r="UHR18"/>
      <c r="UHS18"/>
      <c r="UHT18"/>
      <c r="UHU18"/>
      <c r="UHV18"/>
      <c r="UHW18"/>
      <c r="UHX18"/>
      <c r="UHY18"/>
      <c r="UHZ18"/>
      <c r="UIA18"/>
      <c r="UIB18"/>
      <c r="UIC18"/>
      <c r="UID18"/>
      <c r="UIE18"/>
      <c r="UIF18"/>
      <c r="UIG18"/>
      <c r="UIH18"/>
      <c r="UII18"/>
      <c r="UIJ18"/>
      <c r="UIK18"/>
      <c r="UIL18"/>
      <c r="UIM18"/>
      <c r="UIN18"/>
      <c r="UIO18"/>
      <c r="UIP18"/>
      <c r="UIQ18"/>
      <c r="UIR18"/>
      <c r="UIS18"/>
      <c r="UIT18"/>
      <c r="UIU18"/>
      <c r="UIV18"/>
      <c r="UIW18"/>
      <c r="UIX18"/>
      <c r="UIY18"/>
      <c r="UIZ18"/>
      <c r="UJA18"/>
      <c r="UJB18"/>
      <c r="UJC18"/>
      <c r="UJD18"/>
      <c r="UJE18"/>
      <c r="UJF18"/>
      <c r="UJG18"/>
      <c r="UJH18"/>
      <c r="UJI18"/>
      <c r="UJJ18"/>
      <c r="UJK18"/>
      <c r="UJL18"/>
      <c r="UJM18"/>
      <c r="UJN18"/>
      <c r="UJO18"/>
      <c r="UJP18"/>
      <c r="UJQ18"/>
      <c r="UJR18"/>
      <c r="UJS18"/>
      <c r="UJT18"/>
      <c r="UJU18"/>
      <c r="UJV18"/>
      <c r="UJW18"/>
      <c r="UJX18"/>
      <c r="UJY18"/>
      <c r="UJZ18"/>
      <c r="UKA18"/>
      <c r="UKB18"/>
      <c r="UKC18"/>
      <c r="UKD18"/>
      <c r="UKE18"/>
      <c r="UKF18"/>
      <c r="UKG18"/>
      <c r="UKH18"/>
      <c r="UKI18"/>
      <c r="UKJ18"/>
      <c r="UKK18"/>
      <c r="UKL18"/>
      <c r="UKM18"/>
      <c r="UKN18"/>
      <c r="UKO18"/>
      <c r="UKP18"/>
      <c r="UKQ18"/>
      <c r="UKR18"/>
      <c r="UKS18"/>
      <c r="UKT18"/>
      <c r="UKU18"/>
      <c r="UKV18"/>
      <c r="UKW18"/>
      <c r="UKX18"/>
      <c r="UKY18"/>
      <c r="UKZ18"/>
      <c r="ULA18"/>
      <c r="ULB18"/>
      <c r="ULC18"/>
      <c r="ULD18"/>
      <c r="ULE18"/>
      <c r="ULF18"/>
      <c r="ULG18"/>
      <c r="ULH18"/>
      <c r="ULI18"/>
      <c r="ULJ18"/>
      <c r="ULK18"/>
      <c r="ULL18"/>
      <c r="ULM18"/>
      <c r="ULN18"/>
      <c r="ULO18"/>
      <c r="ULP18"/>
      <c r="ULQ18"/>
      <c r="ULR18"/>
      <c r="ULS18"/>
      <c r="ULT18"/>
      <c r="ULU18"/>
      <c r="ULV18"/>
      <c r="ULW18"/>
      <c r="ULX18"/>
      <c r="ULY18"/>
      <c r="ULZ18"/>
      <c r="UMA18"/>
      <c r="UMB18"/>
      <c r="UMC18"/>
      <c r="UMD18"/>
      <c r="UME18"/>
      <c r="UMF18"/>
      <c r="UMG18"/>
      <c r="UMH18"/>
      <c r="UMI18"/>
      <c r="UMJ18"/>
      <c r="UMK18"/>
      <c r="UML18"/>
      <c r="UMM18"/>
      <c r="UMN18"/>
      <c r="UMO18"/>
      <c r="UMP18"/>
      <c r="UMQ18"/>
      <c r="UMR18"/>
      <c r="UMS18"/>
      <c r="UMT18"/>
      <c r="UMU18"/>
      <c r="UMV18"/>
      <c r="UMW18"/>
      <c r="UMX18"/>
      <c r="UMY18"/>
      <c r="UMZ18"/>
      <c r="UNA18"/>
      <c r="UNB18"/>
      <c r="UNC18"/>
      <c r="UND18"/>
      <c r="UNE18"/>
      <c r="UNF18"/>
      <c r="UNG18"/>
      <c r="UNH18"/>
      <c r="UNI18"/>
      <c r="UNJ18"/>
      <c r="UNK18"/>
      <c r="UNL18"/>
      <c r="UNM18"/>
      <c r="UNN18"/>
      <c r="UNO18"/>
      <c r="UNP18"/>
      <c r="UNQ18"/>
      <c r="UNR18"/>
      <c r="UNS18"/>
      <c r="UNT18"/>
      <c r="UNU18"/>
      <c r="UNV18"/>
      <c r="UNW18"/>
      <c r="UNX18"/>
      <c r="UNY18"/>
      <c r="UNZ18"/>
      <c r="UOA18"/>
      <c r="UOB18"/>
      <c r="UOC18"/>
      <c r="UOD18"/>
      <c r="UOE18"/>
      <c r="UOF18"/>
      <c r="UOG18"/>
      <c r="UOH18"/>
      <c r="UOI18"/>
      <c r="UOJ18"/>
      <c r="UOK18"/>
      <c r="UOL18"/>
      <c r="UOM18"/>
      <c r="UON18"/>
      <c r="UOO18"/>
      <c r="UOP18"/>
      <c r="UOQ18"/>
      <c r="UOR18"/>
      <c r="UOS18"/>
      <c r="UOT18"/>
      <c r="UOU18"/>
      <c r="UOV18"/>
      <c r="UOW18"/>
      <c r="UOX18"/>
      <c r="UOY18"/>
      <c r="UOZ18"/>
      <c r="UPA18"/>
      <c r="UPB18"/>
      <c r="UPC18"/>
      <c r="UPD18"/>
      <c r="UPE18"/>
      <c r="UPF18"/>
      <c r="UPG18"/>
      <c r="UPH18"/>
      <c r="UPI18"/>
      <c r="UPJ18"/>
      <c r="UPK18"/>
      <c r="UPL18"/>
      <c r="UPM18"/>
      <c r="UPN18"/>
      <c r="UPO18"/>
      <c r="UPP18"/>
      <c r="UPQ18"/>
      <c r="UPR18"/>
      <c r="UPS18"/>
      <c r="UPT18"/>
      <c r="UPU18"/>
      <c r="UPV18"/>
      <c r="UPW18"/>
      <c r="UPX18"/>
      <c r="UPY18"/>
      <c r="UPZ18"/>
      <c r="UQA18"/>
      <c r="UQB18"/>
      <c r="UQC18"/>
      <c r="UQD18"/>
      <c r="UQE18"/>
      <c r="UQF18"/>
      <c r="UQG18"/>
      <c r="UQH18"/>
      <c r="UQI18"/>
      <c r="UQJ18"/>
      <c r="UQK18"/>
      <c r="UQL18"/>
      <c r="UQM18"/>
      <c r="UQN18"/>
      <c r="UQO18"/>
      <c r="UQP18"/>
      <c r="UQQ18"/>
      <c r="UQR18"/>
      <c r="UQS18"/>
      <c r="UQT18"/>
      <c r="UQU18"/>
      <c r="UQV18"/>
      <c r="UQW18"/>
      <c r="UQX18"/>
      <c r="UQY18"/>
      <c r="UQZ18"/>
      <c r="URA18"/>
      <c r="URB18"/>
      <c r="URC18"/>
      <c r="URD18"/>
      <c r="URE18"/>
      <c r="URF18"/>
      <c r="URG18"/>
      <c r="URH18"/>
      <c r="URI18"/>
      <c r="URJ18"/>
      <c r="URK18"/>
      <c r="URL18"/>
      <c r="URM18"/>
      <c r="URN18"/>
      <c r="URO18"/>
      <c r="URP18"/>
      <c r="URQ18"/>
      <c r="URR18"/>
      <c r="URS18"/>
      <c r="URT18"/>
      <c r="URU18"/>
      <c r="URV18"/>
      <c r="URW18"/>
      <c r="URX18"/>
      <c r="URY18"/>
      <c r="URZ18"/>
      <c r="USA18"/>
      <c r="USB18"/>
      <c r="USC18"/>
      <c r="USD18"/>
      <c r="USE18"/>
      <c r="USF18"/>
      <c r="USG18"/>
      <c r="USH18"/>
      <c r="USI18"/>
      <c r="USJ18"/>
      <c r="USK18"/>
      <c r="USL18"/>
      <c r="USM18"/>
      <c r="USN18"/>
      <c r="USO18"/>
      <c r="USP18"/>
      <c r="USQ18"/>
      <c r="USR18"/>
      <c r="USS18"/>
      <c r="UST18"/>
      <c r="USU18"/>
      <c r="USV18"/>
      <c r="USW18"/>
      <c r="USX18"/>
      <c r="USY18"/>
      <c r="USZ18"/>
      <c r="UTA18"/>
      <c r="UTB18"/>
      <c r="UTC18"/>
      <c r="UTD18"/>
      <c r="UTE18"/>
      <c r="UTF18"/>
      <c r="UTG18"/>
      <c r="UTH18"/>
      <c r="UTI18"/>
      <c r="UTJ18"/>
      <c r="UTK18"/>
      <c r="UTL18"/>
      <c r="UTM18"/>
      <c r="UTN18"/>
      <c r="UTO18"/>
      <c r="UTP18"/>
      <c r="UTQ18"/>
      <c r="UTR18"/>
      <c r="UTS18"/>
      <c r="UTT18"/>
      <c r="UTU18"/>
      <c r="UTV18"/>
      <c r="UTW18"/>
      <c r="UTX18"/>
      <c r="UTY18"/>
      <c r="UTZ18"/>
      <c r="UUA18"/>
      <c r="UUB18"/>
      <c r="UUC18"/>
      <c r="UUD18"/>
      <c r="UUE18"/>
      <c r="UUF18"/>
      <c r="UUG18"/>
      <c r="UUH18"/>
      <c r="UUI18"/>
      <c r="UUJ18"/>
      <c r="UUK18"/>
      <c r="UUL18"/>
      <c r="UUM18"/>
      <c r="UUN18"/>
      <c r="UUO18"/>
      <c r="UUP18"/>
      <c r="UUQ18"/>
      <c r="UUR18"/>
      <c r="UUS18"/>
      <c r="UUT18"/>
      <c r="UUU18"/>
      <c r="UUV18"/>
      <c r="UUW18"/>
      <c r="UUX18"/>
      <c r="UUY18"/>
      <c r="UUZ18"/>
      <c r="UVA18"/>
      <c r="UVB18"/>
      <c r="UVC18"/>
      <c r="UVD18"/>
      <c r="UVE18"/>
      <c r="UVF18"/>
      <c r="UVG18"/>
      <c r="UVH18"/>
      <c r="UVI18"/>
      <c r="UVJ18"/>
      <c r="UVK18"/>
      <c r="UVL18"/>
      <c r="UVM18"/>
      <c r="UVN18"/>
      <c r="UVO18"/>
      <c r="UVP18"/>
      <c r="UVQ18"/>
      <c r="UVR18"/>
      <c r="UVS18"/>
      <c r="UVT18"/>
      <c r="UVU18"/>
      <c r="UVV18"/>
      <c r="UVW18"/>
      <c r="UVX18"/>
      <c r="UVY18"/>
      <c r="UVZ18"/>
      <c r="UWA18"/>
      <c r="UWB18"/>
      <c r="UWC18"/>
      <c r="UWD18"/>
      <c r="UWE18"/>
      <c r="UWF18"/>
      <c r="UWG18"/>
      <c r="UWH18"/>
      <c r="UWI18"/>
      <c r="UWJ18"/>
      <c r="UWK18"/>
      <c r="UWL18"/>
      <c r="UWM18"/>
      <c r="UWN18"/>
      <c r="UWO18"/>
      <c r="UWP18"/>
      <c r="UWQ18"/>
      <c r="UWR18"/>
      <c r="UWS18"/>
      <c r="UWT18"/>
      <c r="UWU18"/>
      <c r="UWV18"/>
      <c r="UWW18"/>
      <c r="UWX18"/>
      <c r="UWY18"/>
      <c r="UWZ18"/>
      <c r="UXA18"/>
      <c r="UXB18"/>
      <c r="UXC18"/>
      <c r="UXD18"/>
      <c r="UXE18"/>
      <c r="UXF18"/>
      <c r="UXG18"/>
      <c r="UXH18"/>
      <c r="UXI18"/>
      <c r="UXJ18"/>
      <c r="UXK18"/>
      <c r="UXL18"/>
      <c r="UXM18"/>
      <c r="UXN18"/>
      <c r="UXO18"/>
      <c r="UXP18"/>
      <c r="UXQ18"/>
      <c r="UXR18"/>
      <c r="UXS18"/>
      <c r="UXT18"/>
      <c r="UXU18"/>
      <c r="UXV18"/>
      <c r="UXW18"/>
      <c r="UXX18"/>
      <c r="UXY18"/>
      <c r="UXZ18"/>
      <c r="UYA18"/>
      <c r="UYB18"/>
      <c r="UYC18"/>
      <c r="UYD18"/>
      <c r="UYE18"/>
      <c r="UYF18"/>
      <c r="UYG18"/>
      <c r="UYH18"/>
      <c r="UYI18"/>
      <c r="UYJ18"/>
      <c r="UYK18"/>
      <c r="UYL18"/>
      <c r="UYM18"/>
      <c r="UYN18"/>
      <c r="UYO18"/>
      <c r="UYP18"/>
      <c r="UYQ18"/>
      <c r="UYR18"/>
      <c r="UYS18"/>
      <c r="UYT18"/>
      <c r="UYU18"/>
      <c r="UYV18"/>
      <c r="UYW18"/>
      <c r="UYX18"/>
      <c r="UYY18"/>
      <c r="UYZ18"/>
      <c r="UZA18"/>
      <c r="UZB18"/>
      <c r="UZC18"/>
      <c r="UZD18"/>
      <c r="UZE18"/>
      <c r="UZF18"/>
      <c r="UZG18"/>
      <c r="UZH18"/>
      <c r="UZI18"/>
      <c r="UZJ18"/>
      <c r="UZK18"/>
      <c r="UZL18"/>
      <c r="UZM18"/>
      <c r="UZN18"/>
      <c r="UZO18"/>
      <c r="UZP18"/>
      <c r="UZQ18"/>
      <c r="UZR18"/>
      <c r="UZS18"/>
      <c r="UZT18"/>
      <c r="UZU18"/>
      <c r="UZV18"/>
      <c r="UZW18"/>
      <c r="UZX18"/>
      <c r="UZY18"/>
      <c r="UZZ18"/>
      <c r="VAA18"/>
      <c r="VAB18"/>
      <c r="VAC18"/>
      <c r="VAD18"/>
      <c r="VAE18"/>
      <c r="VAF18"/>
      <c r="VAG18"/>
      <c r="VAH18"/>
      <c r="VAI18"/>
      <c r="VAJ18"/>
      <c r="VAK18"/>
      <c r="VAL18"/>
      <c r="VAM18"/>
      <c r="VAN18"/>
      <c r="VAO18"/>
      <c r="VAP18"/>
      <c r="VAQ18"/>
      <c r="VAR18"/>
      <c r="VAS18"/>
      <c r="VAT18"/>
      <c r="VAU18"/>
      <c r="VAV18"/>
      <c r="VAW18"/>
      <c r="VAX18"/>
      <c r="VAY18"/>
      <c r="VAZ18"/>
      <c r="VBA18"/>
      <c r="VBB18"/>
      <c r="VBC18"/>
      <c r="VBD18"/>
      <c r="VBE18"/>
      <c r="VBF18"/>
      <c r="VBG18"/>
      <c r="VBH18"/>
      <c r="VBI18"/>
      <c r="VBJ18"/>
      <c r="VBK18"/>
      <c r="VBL18"/>
      <c r="VBM18"/>
      <c r="VBN18"/>
      <c r="VBO18"/>
      <c r="VBP18"/>
      <c r="VBQ18"/>
      <c r="VBR18"/>
      <c r="VBS18"/>
      <c r="VBT18"/>
      <c r="VBU18"/>
      <c r="VBV18"/>
      <c r="VBW18"/>
      <c r="VBX18"/>
      <c r="VBY18"/>
      <c r="VBZ18"/>
      <c r="VCA18"/>
      <c r="VCB18"/>
      <c r="VCC18"/>
      <c r="VCD18"/>
      <c r="VCE18"/>
      <c r="VCF18"/>
      <c r="VCG18"/>
      <c r="VCH18"/>
      <c r="VCI18"/>
      <c r="VCJ18"/>
      <c r="VCK18"/>
      <c r="VCL18"/>
      <c r="VCM18"/>
      <c r="VCN18"/>
      <c r="VCO18"/>
      <c r="VCP18"/>
      <c r="VCQ18"/>
      <c r="VCR18"/>
      <c r="VCS18"/>
      <c r="VCT18"/>
      <c r="VCU18"/>
      <c r="VCV18"/>
      <c r="VCW18"/>
      <c r="VCX18"/>
      <c r="VCY18"/>
      <c r="VCZ18"/>
      <c r="VDA18"/>
      <c r="VDB18"/>
      <c r="VDC18"/>
      <c r="VDD18"/>
      <c r="VDE18"/>
      <c r="VDF18"/>
      <c r="VDG18"/>
      <c r="VDH18"/>
      <c r="VDI18"/>
      <c r="VDJ18"/>
      <c r="VDK18"/>
      <c r="VDL18"/>
      <c r="VDM18"/>
      <c r="VDN18"/>
      <c r="VDO18"/>
      <c r="VDP18"/>
      <c r="VDQ18"/>
      <c r="VDR18"/>
      <c r="VDS18"/>
      <c r="VDT18"/>
      <c r="VDU18"/>
      <c r="VDV18"/>
      <c r="VDW18"/>
      <c r="VDX18"/>
      <c r="VDY18"/>
      <c r="VDZ18"/>
      <c r="VEA18"/>
      <c r="VEB18"/>
      <c r="VEC18"/>
      <c r="VED18"/>
      <c r="VEE18"/>
      <c r="VEF18"/>
      <c r="VEG18"/>
      <c r="VEH18"/>
      <c r="VEI18"/>
      <c r="VEJ18"/>
      <c r="VEK18"/>
      <c r="VEL18"/>
      <c r="VEM18"/>
      <c r="VEN18"/>
      <c r="VEO18"/>
      <c r="VEP18"/>
      <c r="VEQ18"/>
      <c r="VER18"/>
      <c r="VES18"/>
      <c r="VET18"/>
      <c r="VEU18"/>
      <c r="VEV18"/>
      <c r="VEW18"/>
      <c r="VEX18"/>
      <c r="VEY18"/>
      <c r="VEZ18"/>
      <c r="VFA18"/>
      <c r="VFB18"/>
      <c r="VFC18"/>
      <c r="VFD18"/>
      <c r="VFE18"/>
      <c r="VFF18"/>
      <c r="VFG18"/>
      <c r="VFH18"/>
      <c r="VFI18"/>
      <c r="VFJ18"/>
      <c r="VFK18"/>
      <c r="VFL18"/>
      <c r="VFM18"/>
      <c r="VFN18"/>
      <c r="VFO18"/>
      <c r="VFP18"/>
      <c r="VFQ18"/>
      <c r="VFR18"/>
      <c r="VFS18"/>
      <c r="VFT18"/>
      <c r="VFU18"/>
      <c r="VFV18"/>
      <c r="VFW18"/>
      <c r="VFX18"/>
      <c r="VFY18"/>
      <c r="VFZ18"/>
      <c r="VGA18"/>
      <c r="VGB18"/>
      <c r="VGC18"/>
      <c r="VGD18"/>
      <c r="VGE18"/>
      <c r="VGF18"/>
      <c r="VGG18"/>
      <c r="VGH18"/>
      <c r="VGI18"/>
      <c r="VGJ18"/>
      <c r="VGK18"/>
      <c r="VGL18"/>
      <c r="VGM18"/>
      <c r="VGN18"/>
      <c r="VGO18"/>
      <c r="VGP18"/>
      <c r="VGQ18"/>
      <c r="VGR18"/>
      <c r="VGS18"/>
      <c r="VGT18"/>
      <c r="VGU18"/>
      <c r="VGV18"/>
      <c r="VGW18"/>
      <c r="VGX18"/>
      <c r="VGY18"/>
      <c r="VGZ18"/>
      <c r="VHA18"/>
      <c r="VHB18"/>
      <c r="VHC18"/>
      <c r="VHD18"/>
      <c r="VHE18"/>
      <c r="VHF18"/>
      <c r="VHG18"/>
      <c r="VHH18"/>
      <c r="VHI18"/>
      <c r="VHJ18"/>
      <c r="VHK18"/>
      <c r="VHL18"/>
      <c r="VHM18"/>
      <c r="VHN18"/>
      <c r="VHO18"/>
      <c r="VHP18"/>
      <c r="VHQ18"/>
      <c r="VHR18"/>
      <c r="VHS18"/>
      <c r="VHT18"/>
      <c r="VHU18"/>
      <c r="VHV18"/>
      <c r="VHW18"/>
      <c r="VHX18"/>
      <c r="VHY18"/>
      <c r="VHZ18"/>
      <c r="VIA18"/>
      <c r="VIB18"/>
      <c r="VIC18"/>
      <c r="VID18"/>
      <c r="VIE18"/>
      <c r="VIF18"/>
      <c r="VIG18"/>
      <c r="VIH18"/>
      <c r="VII18"/>
      <c r="VIJ18"/>
      <c r="VIK18"/>
      <c r="VIL18"/>
      <c r="VIM18"/>
      <c r="VIN18"/>
      <c r="VIO18"/>
      <c r="VIP18"/>
      <c r="VIQ18"/>
      <c r="VIR18"/>
      <c r="VIS18"/>
      <c r="VIT18"/>
      <c r="VIU18"/>
      <c r="VIV18"/>
      <c r="VIW18"/>
      <c r="VIX18"/>
      <c r="VIY18"/>
      <c r="VIZ18"/>
      <c r="VJA18"/>
      <c r="VJB18"/>
      <c r="VJC18"/>
      <c r="VJD18"/>
      <c r="VJE18"/>
      <c r="VJF18"/>
      <c r="VJG18"/>
      <c r="VJH18"/>
      <c r="VJI18"/>
      <c r="VJJ18"/>
      <c r="VJK18"/>
      <c r="VJL18"/>
      <c r="VJM18"/>
      <c r="VJN18"/>
      <c r="VJO18"/>
      <c r="VJP18"/>
      <c r="VJQ18"/>
      <c r="VJR18"/>
      <c r="VJS18"/>
      <c r="VJT18"/>
      <c r="VJU18"/>
      <c r="VJV18"/>
      <c r="VJW18"/>
      <c r="VJX18"/>
      <c r="VJY18"/>
      <c r="VJZ18"/>
      <c r="VKA18"/>
      <c r="VKB18"/>
      <c r="VKC18"/>
      <c r="VKD18"/>
      <c r="VKE18"/>
      <c r="VKF18"/>
      <c r="VKG18"/>
      <c r="VKH18"/>
      <c r="VKI18"/>
      <c r="VKJ18"/>
      <c r="VKK18"/>
      <c r="VKL18"/>
      <c r="VKM18"/>
      <c r="VKN18"/>
      <c r="VKO18"/>
      <c r="VKP18"/>
      <c r="VKQ18"/>
      <c r="VKR18"/>
      <c r="VKS18"/>
      <c r="VKT18"/>
      <c r="VKU18"/>
      <c r="VKV18"/>
      <c r="VKW18"/>
      <c r="VKX18"/>
      <c r="VKY18"/>
      <c r="VKZ18"/>
      <c r="VLA18"/>
      <c r="VLB18"/>
      <c r="VLC18"/>
      <c r="VLD18"/>
      <c r="VLE18"/>
      <c r="VLF18"/>
      <c r="VLG18"/>
      <c r="VLH18"/>
      <c r="VLI18"/>
      <c r="VLJ18"/>
      <c r="VLK18"/>
      <c r="VLL18"/>
      <c r="VLM18"/>
      <c r="VLN18"/>
      <c r="VLO18"/>
      <c r="VLP18"/>
      <c r="VLQ18"/>
      <c r="VLR18"/>
      <c r="VLS18"/>
      <c r="VLT18"/>
      <c r="VLU18"/>
      <c r="VLV18"/>
      <c r="VLW18"/>
      <c r="VLX18"/>
      <c r="VLY18"/>
      <c r="VLZ18"/>
      <c r="VMA18"/>
      <c r="VMB18"/>
      <c r="VMC18"/>
      <c r="VMD18"/>
      <c r="VME18"/>
      <c r="VMF18"/>
      <c r="VMG18"/>
      <c r="VMH18"/>
      <c r="VMI18"/>
      <c r="VMJ18"/>
      <c r="VMK18"/>
      <c r="VML18"/>
      <c r="VMM18"/>
      <c r="VMN18"/>
      <c r="VMO18"/>
      <c r="VMP18"/>
      <c r="VMQ18"/>
      <c r="VMR18"/>
      <c r="VMS18"/>
      <c r="VMT18"/>
      <c r="VMU18"/>
      <c r="VMV18"/>
      <c r="VMW18"/>
      <c r="VMX18"/>
      <c r="VMY18"/>
      <c r="VMZ18"/>
      <c r="VNA18"/>
      <c r="VNB18"/>
      <c r="VNC18"/>
      <c r="VND18"/>
      <c r="VNE18"/>
      <c r="VNF18"/>
      <c r="VNG18"/>
      <c r="VNH18"/>
      <c r="VNI18"/>
      <c r="VNJ18"/>
      <c r="VNK18"/>
      <c r="VNL18"/>
      <c r="VNM18"/>
      <c r="VNN18"/>
      <c r="VNO18"/>
      <c r="VNP18"/>
      <c r="VNQ18"/>
      <c r="VNR18"/>
      <c r="VNS18"/>
      <c r="VNT18"/>
      <c r="VNU18"/>
      <c r="VNV18"/>
      <c r="VNW18"/>
      <c r="VNX18"/>
      <c r="VNY18"/>
      <c r="VNZ18"/>
      <c r="VOA18"/>
      <c r="VOB18"/>
      <c r="VOC18"/>
      <c r="VOD18"/>
      <c r="VOE18"/>
      <c r="VOF18"/>
      <c r="VOG18"/>
      <c r="VOH18"/>
      <c r="VOI18"/>
      <c r="VOJ18"/>
      <c r="VOK18"/>
      <c r="VOL18"/>
      <c r="VOM18"/>
      <c r="VON18"/>
      <c r="VOO18"/>
      <c r="VOP18"/>
      <c r="VOQ18"/>
      <c r="VOR18"/>
      <c r="VOS18"/>
      <c r="VOT18"/>
      <c r="VOU18"/>
      <c r="VOV18"/>
      <c r="VOW18"/>
      <c r="VOX18"/>
      <c r="VOY18"/>
      <c r="VOZ18"/>
      <c r="VPA18"/>
      <c r="VPB18"/>
      <c r="VPC18"/>
      <c r="VPD18"/>
      <c r="VPE18"/>
      <c r="VPF18"/>
      <c r="VPG18"/>
      <c r="VPH18"/>
      <c r="VPI18"/>
      <c r="VPJ18"/>
      <c r="VPK18"/>
      <c r="VPL18"/>
      <c r="VPM18"/>
      <c r="VPN18"/>
      <c r="VPO18"/>
      <c r="VPP18"/>
      <c r="VPQ18"/>
      <c r="VPR18"/>
      <c r="VPS18"/>
      <c r="VPT18"/>
      <c r="VPU18"/>
      <c r="VPV18"/>
      <c r="VPW18"/>
      <c r="VPX18"/>
      <c r="VPY18"/>
      <c r="VPZ18"/>
      <c r="VQA18"/>
      <c r="VQB18"/>
      <c r="VQC18"/>
      <c r="VQD18"/>
      <c r="VQE18"/>
      <c r="VQF18"/>
      <c r="VQG18"/>
      <c r="VQH18"/>
      <c r="VQI18"/>
      <c r="VQJ18"/>
      <c r="VQK18"/>
      <c r="VQL18"/>
      <c r="VQM18"/>
      <c r="VQN18"/>
      <c r="VQO18"/>
      <c r="VQP18"/>
      <c r="VQQ18"/>
      <c r="VQR18"/>
      <c r="VQS18"/>
      <c r="VQT18"/>
      <c r="VQU18"/>
      <c r="VQV18"/>
      <c r="VQW18"/>
      <c r="VQX18"/>
      <c r="VQY18"/>
      <c r="VQZ18"/>
      <c r="VRA18"/>
      <c r="VRB18"/>
      <c r="VRC18"/>
      <c r="VRD18"/>
      <c r="VRE18"/>
      <c r="VRF18"/>
      <c r="VRG18"/>
      <c r="VRH18"/>
      <c r="VRI18"/>
      <c r="VRJ18"/>
      <c r="VRK18"/>
      <c r="VRL18"/>
      <c r="VRM18"/>
      <c r="VRN18"/>
      <c r="VRO18"/>
      <c r="VRP18"/>
      <c r="VRQ18"/>
      <c r="VRR18"/>
      <c r="VRS18"/>
      <c r="VRT18"/>
      <c r="VRU18"/>
      <c r="VRV18"/>
      <c r="VRW18"/>
      <c r="VRX18"/>
      <c r="VRY18"/>
      <c r="VRZ18"/>
      <c r="VSA18"/>
      <c r="VSB18"/>
      <c r="VSC18"/>
      <c r="VSD18"/>
      <c r="VSE18"/>
      <c r="VSF18"/>
      <c r="VSG18"/>
      <c r="VSH18"/>
      <c r="VSI18"/>
      <c r="VSJ18"/>
      <c r="VSK18"/>
      <c r="VSL18"/>
      <c r="VSM18"/>
      <c r="VSN18"/>
      <c r="VSO18"/>
      <c r="VSP18"/>
      <c r="VSQ18"/>
      <c r="VSR18"/>
      <c r="VSS18"/>
      <c r="VST18"/>
      <c r="VSU18"/>
      <c r="VSV18"/>
      <c r="VSW18"/>
      <c r="VSX18"/>
      <c r="VSY18"/>
      <c r="VSZ18"/>
      <c r="VTA18"/>
      <c r="VTB18"/>
      <c r="VTC18"/>
      <c r="VTD18"/>
      <c r="VTE18"/>
      <c r="VTF18"/>
      <c r="VTG18"/>
      <c r="VTH18"/>
      <c r="VTI18"/>
      <c r="VTJ18"/>
      <c r="VTK18"/>
      <c r="VTL18"/>
      <c r="VTM18"/>
      <c r="VTN18"/>
      <c r="VTO18"/>
      <c r="VTP18"/>
      <c r="VTQ18"/>
      <c r="VTR18"/>
      <c r="VTS18"/>
      <c r="VTT18"/>
      <c r="VTU18"/>
      <c r="VTV18"/>
      <c r="VTW18"/>
      <c r="VTX18"/>
      <c r="VTY18"/>
      <c r="VTZ18"/>
      <c r="VUA18"/>
      <c r="VUB18"/>
      <c r="VUC18"/>
      <c r="VUD18"/>
      <c r="VUE18"/>
      <c r="VUF18"/>
      <c r="VUG18"/>
      <c r="VUH18"/>
      <c r="VUI18"/>
      <c r="VUJ18"/>
      <c r="VUK18"/>
      <c r="VUL18"/>
      <c r="VUM18"/>
      <c r="VUN18"/>
      <c r="VUO18"/>
      <c r="VUP18"/>
      <c r="VUQ18"/>
      <c r="VUR18"/>
      <c r="VUS18"/>
      <c r="VUT18"/>
      <c r="VUU18"/>
      <c r="VUV18"/>
      <c r="VUW18"/>
      <c r="VUX18"/>
      <c r="VUY18"/>
      <c r="VUZ18"/>
      <c r="VVA18"/>
      <c r="VVB18"/>
      <c r="VVC18"/>
      <c r="VVD18"/>
      <c r="VVE18"/>
      <c r="VVF18"/>
      <c r="VVG18"/>
      <c r="VVH18"/>
      <c r="VVI18"/>
      <c r="VVJ18"/>
      <c r="VVK18"/>
      <c r="VVL18"/>
      <c r="VVM18"/>
      <c r="VVN18"/>
      <c r="VVO18"/>
      <c r="VVP18"/>
      <c r="VVQ18"/>
      <c r="VVR18"/>
      <c r="VVS18"/>
      <c r="VVT18"/>
      <c r="VVU18"/>
      <c r="VVV18"/>
      <c r="VVW18"/>
      <c r="VVX18"/>
      <c r="VVY18"/>
      <c r="VVZ18"/>
      <c r="VWA18"/>
      <c r="VWB18"/>
      <c r="VWC18"/>
      <c r="VWD18"/>
      <c r="VWE18"/>
      <c r="VWF18"/>
      <c r="VWG18"/>
      <c r="VWH18"/>
      <c r="VWI18"/>
      <c r="VWJ18"/>
      <c r="VWK18"/>
      <c r="VWL18"/>
      <c r="VWM18"/>
      <c r="VWN18"/>
      <c r="VWO18"/>
      <c r="VWP18"/>
      <c r="VWQ18"/>
      <c r="VWR18"/>
      <c r="VWS18"/>
      <c r="VWT18"/>
      <c r="VWU18"/>
      <c r="VWV18"/>
      <c r="VWW18"/>
      <c r="VWX18"/>
      <c r="VWY18"/>
      <c r="VWZ18"/>
      <c r="VXA18"/>
      <c r="VXB18"/>
      <c r="VXC18"/>
      <c r="VXD18"/>
      <c r="VXE18"/>
      <c r="VXF18"/>
      <c r="VXG18"/>
      <c r="VXH18"/>
      <c r="VXI18"/>
      <c r="VXJ18"/>
      <c r="VXK18"/>
      <c r="VXL18"/>
      <c r="VXM18"/>
      <c r="VXN18"/>
      <c r="VXO18"/>
      <c r="VXP18"/>
      <c r="VXQ18"/>
      <c r="VXR18"/>
      <c r="VXS18"/>
      <c r="VXT18"/>
      <c r="VXU18"/>
      <c r="VXV18"/>
      <c r="VXW18"/>
      <c r="VXX18"/>
      <c r="VXY18"/>
      <c r="VXZ18"/>
      <c r="VYA18"/>
      <c r="VYB18"/>
      <c r="VYC18"/>
      <c r="VYD18"/>
      <c r="VYE18"/>
      <c r="VYF18"/>
      <c r="VYG18"/>
      <c r="VYH18"/>
      <c r="VYI18"/>
      <c r="VYJ18"/>
      <c r="VYK18"/>
      <c r="VYL18"/>
      <c r="VYM18"/>
      <c r="VYN18"/>
      <c r="VYO18"/>
      <c r="VYP18"/>
      <c r="VYQ18"/>
      <c r="VYR18"/>
      <c r="VYS18"/>
      <c r="VYT18"/>
      <c r="VYU18"/>
      <c r="VYV18"/>
      <c r="VYW18"/>
      <c r="VYX18"/>
      <c r="VYY18"/>
      <c r="VYZ18"/>
      <c r="VZA18"/>
      <c r="VZB18"/>
      <c r="VZC18"/>
      <c r="VZD18"/>
      <c r="VZE18"/>
      <c r="VZF18"/>
      <c r="VZG18"/>
      <c r="VZH18"/>
      <c r="VZI18"/>
      <c r="VZJ18"/>
      <c r="VZK18"/>
      <c r="VZL18"/>
      <c r="VZM18"/>
      <c r="VZN18"/>
      <c r="VZO18"/>
      <c r="VZP18"/>
      <c r="VZQ18"/>
      <c r="VZR18"/>
      <c r="VZS18"/>
      <c r="VZT18"/>
      <c r="VZU18"/>
      <c r="VZV18"/>
      <c r="VZW18"/>
      <c r="VZX18"/>
      <c r="VZY18"/>
      <c r="VZZ18"/>
      <c r="WAA18"/>
      <c r="WAB18"/>
      <c r="WAC18"/>
      <c r="WAD18"/>
      <c r="WAE18"/>
      <c r="WAF18"/>
      <c r="WAG18"/>
      <c r="WAH18"/>
      <c r="WAI18"/>
      <c r="WAJ18"/>
      <c r="WAK18"/>
      <c r="WAL18"/>
      <c r="WAM18"/>
      <c r="WAN18"/>
      <c r="WAO18"/>
      <c r="WAP18"/>
      <c r="WAQ18"/>
      <c r="WAR18"/>
      <c r="WAS18"/>
      <c r="WAT18"/>
      <c r="WAU18"/>
      <c r="WAV18"/>
      <c r="WAW18"/>
      <c r="WAX18"/>
      <c r="WAY18"/>
      <c r="WAZ18"/>
      <c r="WBA18"/>
      <c r="WBB18"/>
      <c r="WBC18"/>
      <c r="WBD18"/>
      <c r="WBE18"/>
      <c r="WBF18"/>
      <c r="WBG18"/>
      <c r="WBH18"/>
      <c r="WBI18"/>
      <c r="WBJ18"/>
      <c r="WBK18"/>
      <c r="WBL18"/>
      <c r="WBM18"/>
      <c r="WBN18"/>
      <c r="WBO18"/>
      <c r="WBP18"/>
      <c r="WBQ18"/>
      <c r="WBR18"/>
      <c r="WBS18"/>
      <c r="WBT18"/>
      <c r="WBU18"/>
      <c r="WBV18"/>
      <c r="WBW18"/>
      <c r="WBX18"/>
      <c r="WBY18"/>
      <c r="WBZ18"/>
      <c r="WCA18"/>
      <c r="WCB18"/>
      <c r="WCC18"/>
      <c r="WCD18"/>
      <c r="WCE18"/>
      <c r="WCF18"/>
      <c r="WCG18"/>
      <c r="WCH18"/>
      <c r="WCI18"/>
      <c r="WCJ18"/>
      <c r="WCK18"/>
      <c r="WCL18"/>
      <c r="WCM18"/>
      <c r="WCN18"/>
      <c r="WCO18"/>
      <c r="WCP18"/>
      <c r="WCQ18"/>
      <c r="WCR18"/>
      <c r="WCS18"/>
      <c r="WCT18"/>
      <c r="WCU18"/>
      <c r="WCV18"/>
      <c r="WCW18"/>
      <c r="WCX18"/>
      <c r="WCY18"/>
      <c r="WCZ18"/>
      <c r="WDA18"/>
      <c r="WDB18"/>
      <c r="WDC18"/>
      <c r="WDD18"/>
      <c r="WDE18"/>
      <c r="WDF18"/>
      <c r="WDG18"/>
      <c r="WDH18"/>
      <c r="WDI18"/>
      <c r="WDJ18"/>
      <c r="WDK18"/>
      <c r="WDL18"/>
      <c r="WDM18"/>
      <c r="WDN18"/>
      <c r="WDO18"/>
      <c r="WDP18"/>
      <c r="WDQ18"/>
      <c r="WDR18"/>
      <c r="WDS18"/>
      <c r="WDT18"/>
      <c r="WDU18"/>
      <c r="WDV18"/>
      <c r="WDW18"/>
      <c r="WDX18"/>
      <c r="WDY18"/>
      <c r="WDZ18"/>
      <c r="WEA18"/>
      <c r="WEB18"/>
      <c r="WEC18"/>
      <c r="WED18"/>
      <c r="WEE18"/>
      <c r="WEF18"/>
      <c r="WEG18"/>
      <c r="WEH18"/>
      <c r="WEI18"/>
      <c r="WEJ18"/>
      <c r="WEK18"/>
      <c r="WEL18"/>
      <c r="WEM18"/>
      <c r="WEN18"/>
      <c r="WEO18"/>
      <c r="WEP18"/>
      <c r="WEQ18"/>
      <c r="WER18"/>
      <c r="WES18"/>
      <c r="WET18"/>
      <c r="WEU18"/>
      <c r="WEV18"/>
      <c r="WEW18"/>
      <c r="WEX18"/>
      <c r="WEY18"/>
      <c r="WEZ18"/>
      <c r="WFA18"/>
      <c r="WFB18"/>
      <c r="WFC18"/>
      <c r="WFD18"/>
      <c r="WFE18"/>
      <c r="WFF18"/>
      <c r="WFG18"/>
      <c r="WFH18"/>
      <c r="WFI18"/>
      <c r="WFJ18"/>
      <c r="WFK18"/>
      <c r="WFL18"/>
      <c r="WFM18"/>
      <c r="WFN18"/>
      <c r="WFO18"/>
      <c r="WFP18"/>
      <c r="WFQ18"/>
      <c r="WFR18"/>
      <c r="WFS18"/>
      <c r="WFT18"/>
      <c r="WFU18"/>
      <c r="WFV18"/>
      <c r="WFW18"/>
      <c r="WFX18"/>
      <c r="WFY18"/>
      <c r="WFZ18"/>
      <c r="WGA18"/>
      <c r="WGB18"/>
      <c r="WGC18"/>
      <c r="WGD18"/>
      <c r="WGE18"/>
      <c r="WGF18"/>
      <c r="WGG18"/>
      <c r="WGH18"/>
      <c r="WGI18"/>
      <c r="WGJ18"/>
      <c r="WGK18"/>
      <c r="WGL18"/>
      <c r="WGM18"/>
      <c r="WGN18"/>
      <c r="WGO18"/>
      <c r="WGP18"/>
      <c r="WGQ18"/>
      <c r="WGR18"/>
      <c r="WGS18"/>
      <c r="WGT18"/>
      <c r="WGU18"/>
      <c r="WGV18"/>
      <c r="WGW18"/>
      <c r="WGX18"/>
      <c r="WGY18"/>
      <c r="WGZ18"/>
      <c r="WHA18"/>
      <c r="WHB18"/>
      <c r="WHC18"/>
      <c r="WHD18"/>
      <c r="WHE18"/>
      <c r="WHF18"/>
      <c r="WHG18"/>
      <c r="WHH18"/>
      <c r="WHI18"/>
      <c r="WHJ18"/>
      <c r="WHK18"/>
      <c r="WHL18"/>
      <c r="WHM18"/>
      <c r="WHN18"/>
      <c r="WHO18"/>
      <c r="WHP18"/>
      <c r="WHQ18"/>
      <c r="WHR18"/>
      <c r="WHS18"/>
      <c r="WHT18"/>
      <c r="WHU18"/>
      <c r="WHV18"/>
      <c r="WHW18"/>
      <c r="WHX18"/>
      <c r="WHY18"/>
      <c r="WHZ18"/>
      <c r="WIA18"/>
      <c r="WIB18"/>
      <c r="WIC18"/>
      <c r="WID18"/>
      <c r="WIE18"/>
      <c r="WIF18"/>
      <c r="WIG18"/>
      <c r="WIH18"/>
      <c r="WII18"/>
      <c r="WIJ18"/>
      <c r="WIK18"/>
      <c r="WIL18"/>
      <c r="WIM18"/>
      <c r="WIN18"/>
      <c r="WIO18"/>
      <c r="WIP18"/>
      <c r="WIQ18"/>
      <c r="WIR18"/>
      <c r="WIS18"/>
      <c r="WIT18"/>
      <c r="WIU18"/>
      <c r="WIV18"/>
      <c r="WIW18"/>
      <c r="WIX18"/>
      <c r="WIY18"/>
      <c r="WIZ18"/>
      <c r="WJA18"/>
      <c r="WJB18"/>
      <c r="WJC18"/>
      <c r="WJD18"/>
      <c r="WJE18"/>
      <c r="WJF18"/>
      <c r="WJG18"/>
      <c r="WJH18"/>
      <c r="WJI18"/>
      <c r="WJJ18"/>
      <c r="WJK18"/>
      <c r="WJL18"/>
      <c r="WJM18"/>
      <c r="WJN18"/>
      <c r="WJO18"/>
      <c r="WJP18"/>
      <c r="WJQ18"/>
      <c r="WJR18"/>
      <c r="WJS18"/>
      <c r="WJT18"/>
      <c r="WJU18"/>
      <c r="WJV18"/>
      <c r="WJW18"/>
      <c r="WJX18"/>
      <c r="WJY18"/>
      <c r="WJZ18"/>
      <c r="WKA18"/>
      <c r="WKB18"/>
      <c r="WKC18"/>
      <c r="WKD18"/>
      <c r="WKE18"/>
      <c r="WKF18"/>
      <c r="WKG18"/>
      <c r="WKH18"/>
      <c r="WKI18"/>
      <c r="WKJ18"/>
      <c r="WKK18"/>
      <c r="WKL18"/>
      <c r="WKM18"/>
      <c r="WKN18"/>
      <c r="WKO18"/>
      <c r="WKP18"/>
      <c r="WKQ18"/>
      <c r="WKR18"/>
      <c r="WKS18"/>
      <c r="WKT18"/>
      <c r="WKU18"/>
      <c r="WKV18"/>
      <c r="WKW18"/>
      <c r="WKX18"/>
      <c r="WKY18"/>
      <c r="WKZ18"/>
      <c r="WLA18"/>
      <c r="WLB18"/>
      <c r="WLC18"/>
      <c r="WLD18"/>
      <c r="WLE18"/>
      <c r="WLF18"/>
      <c r="WLG18"/>
      <c r="WLH18"/>
      <c r="WLI18"/>
      <c r="WLJ18"/>
      <c r="WLK18"/>
      <c r="WLL18"/>
      <c r="WLM18"/>
      <c r="WLN18"/>
      <c r="WLO18"/>
      <c r="WLP18"/>
      <c r="WLQ18"/>
      <c r="WLR18"/>
      <c r="WLS18"/>
      <c r="WLT18"/>
      <c r="WLU18"/>
      <c r="WLV18"/>
      <c r="WLW18"/>
      <c r="WLX18"/>
      <c r="WLY18"/>
      <c r="WLZ18"/>
      <c r="WMA18"/>
      <c r="WMB18"/>
      <c r="WMC18"/>
      <c r="WMD18"/>
      <c r="WME18"/>
      <c r="WMF18"/>
      <c r="WMG18"/>
      <c r="WMH18"/>
      <c r="WMI18"/>
      <c r="WMJ18"/>
      <c r="WMK18"/>
      <c r="WML18"/>
      <c r="WMM18"/>
      <c r="WMN18"/>
      <c r="WMO18"/>
      <c r="WMP18"/>
      <c r="WMQ18"/>
      <c r="WMR18"/>
      <c r="WMS18"/>
      <c r="WMT18"/>
      <c r="WMU18"/>
      <c r="WMV18"/>
      <c r="WMW18"/>
      <c r="WMX18"/>
      <c r="WMY18"/>
      <c r="WMZ18"/>
      <c r="WNA18"/>
      <c r="WNB18"/>
      <c r="WNC18"/>
      <c r="WND18"/>
      <c r="WNE18"/>
      <c r="WNF18"/>
      <c r="WNG18"/>
      <c r="WNH18"/>
      <c r="WNI18"/>
      <c r="WNJ18"/>
      <c r="WNK18"/>
      <c r="WNL18"/>
      <c r="WNM18"/>
      <c r="WNN18"/>
      <c r="WNO18"/>
      <c r="WNP18"/>
      <c r="WNQ18"/>
      <c r="WNR18"/>
      <c r="WNS18"/>
      <c r="WNT18"/>
      <c r="WNU18"/>
      <c r="WNV18"/>
      <c r="WNW18"/>
      <c r="WNX18"/>
      <c r="WNY18"/>
      <c r="WNZ18"/>
      <c r="WOA18"/>
      <c r="WOB18"/>
      <c r="WOC18"/>
      <c r="WOD18"/>
      <c r="WOE18"/>
      <c r="WOF18"/>
      <c r="WOG18"/>
      <c r="WOH18"/>
      <c r="WOI18"/>
      <c r="WOJ18"/>
      <c r="WOK18"/>
      <c r="WOL18"/>
      <c r="WOM18"/>
      <c r="WON18"/>
      <c r="WOO18"/>
      <c r="WOP18"/>
      <c r="WOQ18"/>
      <c r="WOR18"/>
      <c r="WOS18"/>
      <c r="WOT18"/>
      <c r="WOU18"/>
      <c r="WOV18"/>
      <c r="WOW18"/>
      <c r="WOX18"/>
      <c r="WOY18"/>
      <c r="WOZ18"/>
      <c r="WPA18"/>
      <c r="WPB18"/>
      <c r="WPC18"/>
      <c r="WPD18"/>
      <c r="WPE18"/>
      <c r="WPF18"/>
      <c r="WPG18"/>
      <c r="WPH18"/>
      <c r="WPI18"/>
      <c r="WPJ18"/>
      <c r="WPK18"/>
      <c r="WPL18"/>
      <c r="WPM18"/>
      <c r="WPN18"/>
      <c r="WPO18"/>
      <c r="WPP18"/>
      <c r="WPQ18"/>
      <c r="WPR18"/>
      <c r="WPS18"/>
      <c r="WPT18"/>
      <c r="WPU18"/>
      <c r="WPV18"/>
      <c r="WPW18"/>
      <c r="WPX18"/>
      <c r="WPY18"/>
      <c r="WPZ18"/>
      <c r="WQA18"/>
      <c r="WQB18"/>
      <c r="WQC18"/>
      <c r="WQD18"/>
      <c r="WQE18"/>
      <c r="WQF18"/>
      <c r="WQG18"/>
      <c r="WQH18"/>
      <c r="WQI18"/>
      <c r="WQJ18"/>
      <c r="WQK18"/>
      <c r="WQL18"/>
      <c r="WQM18"/>
      <c r="WQN18"/>
      <c r="WQO18"/>
      <c r="WQP18"/>
      <c r="WQQ18"/>
      <c r="WQR18"/>
      <c r="WQS18"/>
      <c r="WQT18"/>
      <c r="WQU18"/>
      <c r="WQV18"/>
      <c r="WQW18"/>
      <c r="WQX18"/>
      <c r="WQY18"/>
      <c r="WQZ18"/>
      <c r="WRA18"/>
      <c r="WRB18"/>
      <c r="WRC18"/>
      <c r="WRD18"/>
      <c r="WRE18"/>
      <c r="WRF18"/>
      <c r="WRG18"/>
      <c r="WRH18"/>
      <c r="WRI18"/>
      <c r="WRJ18"/>
      <c r="WRK18"/>
      <c r="WRL18"/>
      <c r="WRM18"/>
      <c r="WRN18"/>
      <c r="WRO18"/>
      <c r="WRP18"/>
      <c r="WRQ18"/>
      <c r="WRR18"/>
      <c r="WRS18"/>
      <c r="WRT18"/>
      <c r="WRU18"/>
      <c r="WRV18"/>
      <c r="WRW18"/>
      <c r="WRX18"/>
      <c r="WRY18"/>
      <c r="WRZ18"/>
      <c r="WSA18"/>
      <c r="WSB18"/>
      <c r="WSC18"/>
      <c r="WSD18"/>
      <c r="WSE18"/>
      <c r="WSF18"/>
      <c r="WSG18"/>
      <c r="WSH18"/>
      <c r="WSI18"/>
      <c r="WSJ18"/>
      <c r="WSK18"/>
      <c r="WSL18"/>
      <c r="WSM18"/>
      <c r="WSN18"/>
      <c r="WSO18"/>
      <c r="WSP18"/>
      <c r="WSQ18"/>
      <c r="WSR18"/>
      <c r="WSS18"/>
      <c r="WST18"/>
      <c r="WSU18"/>
      <c r="WSV18"/>
      <c r="WSW18"/>
      <c r="WSX18"/>
      <c r="WSY18"/>
      <c r="WSZ18"/>
      <c r="WTA18"/>
      <c r="WTB18"/>
      <c r="WTC18"/>
      <c r="WTD18"/>
      <c r="WTE18"/>
      <c r="WTF18"/>
      <c r="WTG18"/>
      <c r="WTH18"/>
      <c r="WTI18"/>
      <c r="WTJ18"/>
      <c r="WTK18"/>
      <c r="WTL18"/>
      <c r="WTM18"/>
      <c r="WTN18"/>
      <c r="WTO18"/>
      <c r="WTP18"/>
      <c r="WTQ18"/>
      <c r="WTR18"/>
      <c r="WTS18"/>
      <c r="WTT18"/>
      <c r="WTU18"/>
      <c r="WTV18"/>
      <c r="WTW18"/>
      <c r="WTX18"/>
      <c r="WTY18"/>
      <c r="WTZ18"/>
      <c r="WUA18"/>
      <c r="WUB18"/>
      <c r="WUC18"/>
      <c r="WUD18"/>
      <c r="WUE18"/>
      <c r="WUF18"/>
      <c r="WUG18"/>
      <c r="WUH18"/>
      <c r="WUI18"/>
      <c r="WUJ18"/>
      <c r="WUK18"/>
      <c r="WUL18"/>
      <c r="WUM18"/>
      <c r="WUN18"/>
      <c r="WUO18"/>
      <c r="WUP18"/>
      <c r="WUQ18"/>
      <c r="WUR18"/>
      <c r="WUS18"/>
      <c r="WUT18"/>
      <c r="WUU18"/>
      <c r="WUV18"/>
      <c r="WUW18"/>
      <c r="WUX18"/>
      <c r="WUY18"/>
      <c r="WUZ18"/>
      <c r="WVA18"/>
      <c r="WVB18"/>
      <c r="WVC18"/>
      <c r="WVD18"/>
      <c r="WVE18"/>
      <c r="WVF18"/>
      <c r="WVG18"/>
      <c r="WVH18"/>
      <c r="WVI18"/>
      <c r="WVJ18"/>
      <c r="WVK18"/>
      <c r="WVL18"/>
      <c r="WVM18"/>
      <c r="WVN18"/>
      <c r="WVO18"/>
      <c r="WVP18"/>
      <c r="WVQ18"/>
      <c r="WVR18"/>
      <c r="WVS18"/>
      <c r="WVT18"/>
      <c r="WVU18"/>
      <c r="WVV18"/>
      <c r="WVW18"/>
      <c r="WVX18"/>
      <c r="WVY18"/>
      <c r="WVZ18"/>
      <c r="WWA18"/>
      <c r="WWB18"/>
      <c r="WWC18"/>
      <c r="WWD18"/>
      <c r="WWE18"/>
      <c r="WWF18"/>
      <c r="WWG18"/>
      <c r="WWH18"/>
      <c r="WWI18"/>
      <c r="WWJ18"/>
      <c r="WWK18"/>
      <c r="WWL18"/>
      <c r="WWM18"/>
      <c r="WWN18"/>
      <c r="WWO18"/>
      <c r="WWP18"/>
      <c r="WWQ18"/>
      <c r="WWR18"/>
      <c r="WWS18"/>
      <c r="WWT18"/>
      <c r="WWU18"/>
      <c r="WWV18"/>
      <c r="WWW18"/>
      <c r="WWX18"/>
      <c r="WWY18"/>
      <c r="WWZ18"/>
      <c r="WXA18"/>
      <c r="WXB18"/>
      <c r="WXC18"/>
      <c r="WXD18"/>
      <c r="WXE18"/>
      <c r="WXF18"/>
      <c r="WXG18"/>
      <c r="WXH18"/>
      <c r="WXI18"/>
      <c r="WXJ18"/>
      <c r="WXK18"/>
      <c r="WXL18"/>
      <c r="WXM18"/>
      <c r="WXN18"/>
      <c r="WXO18"/>
      <c r="WXP18"/>
      <c r="WXQ18"/>
      <c r="WXR18"/>
      <c r="WXS18"/>
      <c r="WXT18"/>
      <c r="WXU18"/>
      <c r="WXV18"/>
      <c r="WXW18"/>
      <c r="WXX18"/>
      <c r="WXY18"/>
      <c r="WXZ18"/>
      <c r="WYA18"/>
      <c r="WYB18"/>
      <c r="WYC18"/>
      <c r="WYD18"/>
      <c r="WYE18"/>
      <c r="WYF18"/>
      <c r="WYG18"/>
      <c r="WYH18"/>
      <c r="WYI18"/>
      <c r="WYJ18"/>
      <c r="WYK18"/>
      <c r="WYL18"/>
      <c r="WYM18"/>
      <c r="WYN18"/>
      <c r="WYO18"/>
      <c r="WYP18"/>
      <c r="WYQ18"/>
      <c r="WYR18"/>
      <c r="WYS18"/>
      <c r="WYT18"/>
      <c r="WYU18"/>
      <c r="WYV18"/>
      <c r="WYW18"/>
      <c r="WYX18"/>
      <c r="WYY18"/>
      <c r="WYZ18"/>
      <c r="WZA18"/>
      <c r="WZB18"/>
      <c r="WZC18"/>
      <c r="WZD18"/>
      <c r="WZE18"/>
      <c r="WZF18"/>
      <c r="WZG18"/>
      <c r="WZH18"/>
      <c r="WZI18"/>
      <c r="WZJ18"/>
      <c r="WZK18"/>
      <c r="WZL18"/>
      <c r="WZM18"/>
      <c r="WZN18"/>
      <c r="WZO18"/>
      <c r="WZP18"/>
      <c r="WZQ18"/>
      <c r="WZR18"/>
      <c r="WZS18"/>
      <c r="WZT18"/>
      <c r="WZU18"/>
      <c r="WZV18"/>
      <c r="WZW18"/>
      <c r="WZX18"/>
      <c r="WZY18"/>
      <c r="WZZ18"/>
      <c r="XAA18"/>
      <c r="XAB18"/>
      <c r="XAC18"/>
      <c r="XAD18"/>
      <c r="XAE18"/>
      <c r="XAF18"/>
      <c r="XAG18"/>
      <c r="XAH18"/>
      <c r="XAI18"/>
      <c r="XAJ18"/>
      <c r="XAK18"/>
      <c r="XAL18"/>
      <c r="XAM18"/>
      <c r="XAN18"/>
      <c r="XAO18"/>
      <c r="XAP18"/>
      <c r="XAQ18"/>
      <c r="XAR18"/>
      <c r="XAS18"/>
      <c r="XAT18"/>
      <c r="XAU18"/>
      <c r="XAV18"/>
      <c r="XAW18"/>
      <c r="XAX18"/>
      <c r="XAY18"/>
      <c r="XAZ18"/>
      <c r="XBA18"/>
      <c r="XBB18"/>
      <c r="XBC18"/>
      <c r="XBD18"/>
      <c r="XBE18"/>
      <c r="XBF18"/>
      <c r="XBG18"/>
      <c r="XBH18"/>
      <c r="XBI18"/>
      <c r="XBJ18"/>
      <c r="XBK18"/>
      <c r="XBL18"/>
      <c r="XBM18"/>
      <c r="XBN18"/>
      <c r="XBO18"/>
      <c r="XBP18"/>
      <c r="XBQ18"/>
    </row>
    <row r="19" spans="1:16293" ht="27.75" customHeight="1" thickBot="1" x14ac:dyDescent="0.3">
      <c r="A19" s="255" t="s">
        <v>96</v>
      </c>
      <c r="B19" s="179"/>
      <c r="C19" s="179"/>
      <c r="D19" s="179"/>
      <c r="E19" s="179"/>
      <c r="F19" s="179"/>
      <c r="G19" s="408"/>
      <c r="H19" s="179"/>
      <c r="I19" s="410">
        <v>1</v>
      </c>
      <c r="J19" s="417">
        <v>1</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row>
    <row r="20" spans="1:16293" ht="15" customHeight="1" x14ac:dyDescent="0.25">
      <c r="A20" s="305" t="s">
        <v>572</v>
      </c>
      <c r="B20" s="275">
        <v>6</v>
      </c>
      <c r="C20" s="275">
        <v>25</v>
      </c>
      <c r="D20" s="275">
        <v>67</v>
      </c>
      <c r="E20" s="275">
        <v>185</v>
      </c>
      <c r="F20" s="275">
        <v>6</v>
      </c>
      <c r="G20" s="418"/>
      <c r="H20" s="419"/>
      <c r="I20" s="420">
        <v>51</v>
      </c>
      <c r="J20" s="276">
        <v>344</v>
      </c>
      <c r="K20" s="30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row>
    <row r="21" spans="1:16293" ht="15" customHeight="1" thickBot="1" x14ac:dyDescent="0.3">
      <c r="A21" s="255" t="s">
        <v>96</v>
      </c>
      <c r="B21" s="179">
        <v>2</v>
      </c>
      <c r="C21" s="179">
        <v>8</v>
      </c>
      <c r="D21" s="179">
        <v>24</v>
      </c>
      <c r="E21" s="179">
        <v>45</v>
      </c>
      <c r="F21" s="179">
        <v>5</v>
      </c>
      <c r="G21" s="421"/>
      <c r="H21" s="179"/>
      <c r="I21" s="410">
        <v>14</v>
      </c>
      <c r="J21" s="122">
        <v>99</v>
      </c>
      <c r="K21"/>
      <c r="L21"/>
      <c r="M21"/>
      <c r="N21"/>
      <c r="O21" s="47"/>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row>
    <row r="22" spans="1:16293" s="121" customFormat="1" ht="27.75" customHeight="1" x14ac:dyDescent="0.25">
      <c r="A22" s="339" t="s">
        <v>559</v>
      </c>
      <c r="B22" s="250">
        <v>7</v>
      </c>
      <c r="C22" s="250">
        <v>30</v>
      </c>
      <c r="D22" s="250">
        <v>103</v>
      </c>
      <c r="E22" s="250">
        <v>218</v>
      </c>
      <c r="F22" s="250">
        <v>7</v>
      </c>
      <c r="G22" s="250">
        <v>9</v>
      </c>
      <c r="H22" s="420">
        <v>1</v>
      </c>
      <c r="I22" s="419">
        <v>54</v>
      </c>
      <c r="J22" s="173">
        <v>429</v>
      </c>
      <c r="K22"/>
      <c r="L22"/>
      <c r="M22"/>
      <c r="N22"/>
      <c r="O22" s="47"/>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row>
    <row r="23" spans="1:16293" s="121" customFormat="1" ht="27.75" customHeight="1" thickBot="1" x14ac:dyDescent="0.3">
      <c r="A23" s="255" t="s">
        <v>96</v>
      </c>
      <c r="B23" s="179">
        <v>2</v>
      </c>
      <c r="C23" s="179">
        <v>10</v>
      </c>
      <c r="D23" s="179">
        <v>31</v>
      </c>
      <c r="E23" s="179">
        <v>56</v>
      </c>
      <c r="F23" s="179">
        <v>5</v>
      </c>
      <c r="G23" s="179">
        <v>4</v>
      </c>
      <c r="H23" s="179"/>
      <c r="I23" s="179">
        <v>15</v>
      </c>
      <c r="J23" s="122">
        <v>123</v>
      </c>
      <c r="K23"/>
      <c r="L23"/>
      <c r="M23"/>
      <c r="N23"/>
      <c r="O23" s="47"/>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c r="ASA23"/>
      <c r="ASB23"/>
      <c r="ASC23"/>
      <c r="ASD23"/>
      <c r="ASE23"/>
      <c r="ASF23"/>
      <c r="ASG23"/>
      <c r="ASH23"/>
      <c r="ASI23"/>
      <c r="ASJ23"/>
      <c r="ASK23"/>
      <c r="ASL23"/>
      <c r="ASM23"/>
      <c r="ASN23"/>
      <c r="ASO23"/>
      <c r="ASP23"/>
      <c r="ASQ23"/>
      <c r="ASR23"/>
      <c r="ASS23"/>
      <c r="AST23"/>
      <c r="ASU23"/>
      <c r="ASV23"/>
      <c r="ASW23"/>
      <c r="ASX23"/>
      <c r="ASY23"/>
      <c r="ASZ23"/>
      <c r="ATA23"/>
      <c r="ATB23"/>
      <c r="ATC23"/>
      <c r="ATD23"/>
      <c r="ATE23"/>
      <c r="ATF23"/>
      <c r="ATG23"/>
      <c r="ATH23"/>
      <c r="ATI23"/>
      <c r="ATJ23"/>
      <c r="ATK23"/>
      <c r="ATL23"/>
      <c r="ATM23"/>
      <c r="ATN23"/>
      <c r="ATO23"/>
      <c r="ATP23"/>
      <c r="ATQ23"/>
      <c r="ATR23"/>
      <c r="ATS23"/>
      <c r="ATT23"/>
      <c r="ATU23"/>
      <c r="ATV23"/>
      <c r="ATW23"/>
      <c r="ATX23"/>
      <c r="ATY23"/>
      <c r="ATZ23"/>
      <c r="AUA23"/>
      <c r="AUB23"/>
      <c r="AUC23"/>
      <c r="AUD23"/>
      <c r="AUE23"/>
      <c r="AUF23"/>
      <c r="AUG23"/>
      <c r="AUH23"/>
      <c r="AUI23"/>
      <c r="AUJ23"/>
      <c r="AUK23"/>
      <c r="AUL23"/>
      <c r="AUM23"/>
      <c r="AUN23"/>
      <c r="AUO23"/>
      <c r="AUP23"/>
      <c r="AUQ23"/>
      <c r="AUR23"/>
      <c r="AUS23"/>
      <c r="AUT23"/>
      <c r="AUU23"/>
      <c r="AUV23"/>
      <c r="AUW23"/>
      <c r="AUX23"/>
      <c r="AUY23"/>
      <c r="AUZ23"/>
      <c r="AVA23"/>
      <c r="AVB23"/>
      <c r="AVC23"/>
      <c r="AVD23"/>
      <c r="AVE23"/>
      <c r="AVF23"/>
      <c r="AVG23"/>
      <c r="AVH23"/>
      <c r="AVI23"/>
      <c r="AVJ23"/>
      <c r="AVK23"/>
      <c r="AVL23"/>
      <c r="AVM23"/>
      <c r="AVN23"/>
      <c r="AVO23"/>
      <c r="AVP23"/>
      <c r="AVQ23"/>
      <c r="AVR23"/>
      <c r="AVS23"/>
      <c r="AVT23"/>
      <c r="AVU23"/>
      <c r="AVV23"/>
      <c r="AVW23"/>
      <c r="AVX23"/>
      <c r="AVY23"/>
      <c r="AVZ23"/>
      <c r="AWA23"/>
      <c r="AWB23"/>
      <c r="AWC23"/>
      <c r="AWD23"/>
      <c r="AWE23"/>
      <c r="AWF23"/>
      <c r="AWG23"/>
      <c r="AWH23"/>
      <c r="AWI23"/>
      <c r="AWJ23"/>
      <c r="AWK23"/>
      <c r="AWL23"/>
      <c r="AWM23"/>
      <c r="AWN23"/>
      <c r="AWO23"/>
      <c r="AWP23"/>
      <c r="AWQ23"/>
      <c r="AWR23"/>
      <c r="AWS23"/>
      <c r="AWT23"/>
      <c r="AWU23"/>
      <c r="AWV23"/>
      <c r="AWW23"/>
      <c r="AWX23"/>
      <c r="AWY23"/>
      <c r="AWZ23"/>
      <c r="AXA23"/>
      <c r="AXB23"/>
      <c r="AXC23"/>
      <c r="AXD23"/>
      <c r="AXE23"/>
      <c r="AXF23"/>
      <c r="AXG23"/>
      <c r="AXH23"/>
      <c r="AXI23"/>
      <c r="AXJ23"/>
      <c r="AXK23"/>
      <c r="AXL23"/>
      <c r="AXM23"/>
      <c r="AXN23"/>
      <c r="AXO23"/>
      <c r="AXP23"/>
      <c r="AXQ23"/>
      <c r="AXR23"/>
      <c r="AXS23"/>
      <c r="AXT23"/>
      <c r="AXU23"/>
      <c r="AXV23"/>
      <c r="AXW23"/>
      <c r="AXX23"/>
      <c r="AXY23"/>
      <c r="AXZ23"/>
      <c r="AYA23"/>
      <c r="AYB23"/>
      <c r="AYC23"/>
      <c r="AYD23"/>
      <c r="AYE23"/>
      <c r="AYF23"/>
      <c r="AYG23"/>
      <c r="AYH23"/>
      <c r="AYI23"/>
      <c r="AYJ23"/>
      <c r="AYK23"/>
      <c r="AYL23"/>
      <c r="AYM23"/>
      <c r="AYN23"/>
      <c r="AYO23"/>
      <c r="AYP23"/>
      <c r="AYQ23"/>
      <c r="AYR23"/>
      <c r="AYS23"/>
      <c r="AYT23"/>
      <c r="AYU23"/>
      <c r="AYV23"/>
      <c r="AYW23"/>
      <c r="AYX23"/>
      <c r="AYY23"/>
      <c r="AYZ23"/>
      <c r="AZA23"/>
      <c r="AZB23"/>
      <c r="AZC23"/>
      <c r="AZD23"/>
      <c r="AZE23"/>
      <c r="AZF23"/>
      <c r="AZG23"/>
      <c r="AZH23"/>
      <c r="AZI23"/>
      <c r="AZJ23"/>
      <c r="AZK23"/>
      <c r="AZL23"/>
      <c r="AZM23"/>
      <c r="AZN23"/>
      <c r="AZO23"/>
      <c r="AZP23"/>
      <c r="AZQ23"/>
      <c r="AZR23"/>
      <c r="AZS23"/>
      <c r="AZT23"/>
      <c r="AZU23"/>
      <c r="AZV23"/>
      <c r="AZW23"/>
      <c r="AZX23"/>
      <c r="AZY23"/>
      <c r="AZZ23"/>
      <c r="BAA23"/>
      <c r="BAB23"/>
      <c r="BAC23"/>
      <c r="BAD23"/>
      <c r="BAE23"/>
      <c r="BAF23"/>
      <c r="BAG23"/>
      <c r="BAH23"/>
      <c r="BAI23"/>
      <c r="BAJ23"/>
      <c r="BAK23"/>
      <c r="BAL23"/>
      <c r="BAM23"/>
      <c r="BAN23"/>
      <c r="BAO23"/>
      <c r="BAP23"/>
      <c r="BAQ23"/>
      <c r="BAR23"/>
      <c r="BAS23"/>
      <c r="BAT23"/>
      <c r="BAU23"/>
      <c r="BAV23"/>
      <c r="BAW23"/>
      <c r="BAX23"/>
      <c r="BAY23"/>
      <c r="BAZ23"/>
      <c r="BBA23"/>
      <c r="BBB23"/>
      <c r="BBC23"/>
      <c r="BBD23"/>
      <c r="BBE23"/>
      <c r="BBF23"/>
      <c r="BBG23"/>
      <c r="BBH23"/>
      <c r="BBI23"/>
      <c r="BBJ23"/>
      <c r="BBK23"/>
      <c r="BBL23"/>
      <c r="BBM23"/>
      <c r="BBN23"/>
      <c r="BBO23"/>
      <c r="BBP23"/>
      <c r="BBQ23"/>
      <c r="BBR23"/>
      <c r="BBS23"/>
      <c r="BBT23"/>
      <c r="BBU23"/>
      <c r="BBV23"/>
      <c r="BBW23"/>
      <c r="BBX23"/>
      <c r="BBY23"/>
      <c r="BBZ23"/>
      <c r="BCA23"/>
      <c r="BCB23"/>
      <c r="BCC23"/>
      <c r="BCD23"/>
      <c r="BCE23"/>
      <c r="BCF23"/>
      <c r="BCG23"/>
      <c r="BCH23"/>
      <c r="BCI23"/>
      <c r="BCJ23"/>
      <c r="BCK23"/>
      <c r="BCL23"/>
      <c r="BCM23"/>
      <c r="BCN23"/>
      <c r="BCO23"/>
      <c r="BCP23"/>
      <c r="BCQ23"/>
      <c r="BCR23"/>
      <c r="BCS23"/>
      <c r="BCT23"/>
      <c r="BCU23"/>
      <c r="BCV23"/>
      <c r="BCW23"/>
      <c r="BCX23"/>
      <c r="BCY23"/>
      <c r="BCZ23"/>
      <c r="BDA23"/>
      <c r="BDB23"/>
      <c r="BDC23"/>
      <c r="BDD23"/>
      <c r="BDE23"/>
      <c r="BDF23"/>
      <c r="BDG23"/>
      <c r="BDH23"/>
      <c r="BDI23"/>
      <c r="BDJ23"/>
      <c r="BDK23"/>
      <c r="BDL23"/>
      <c r="BDM23"/>
      <c r="BDN23"/>
      <c r="BDO23"/>
      <c r="BDP23"/>
      <c r="BDQ23"/>
      <c r="BDR23"/>
      <c r="BDS23"/>
      <c r="BDT23"/>
      <c r="BDU23"/>
      <c r="BDV23"/>
      <c r="BDW23"/>
      <c r="BDX23"/>
      <c r="BDY23"/>
      <c r="BDZ23"/>
      <c r="BEA23"/>
      <c r="BEB23"/>
      <c r="BEC23"/>
      <c r="BED23"/>
      <c r="BEE23"/>
      <c r="BEF23"/>
      <c r="BEG23"/>
      <c r="BEH23"/>
      <c r="BEI23"/>
      <c r="BEJ23"/>
      <c r="BEK23"/>
      <c r="BEL23"/>
      <c r="BEM23"/>
      <c r="BEN23"/>
      <c r="BEO23"/>
      <c r="BEP23"/>
      <c r="BEQ23"/>
      <c r="BER23"/>
      <c r="BES23"/>
      <c r="BET23"/>
      <c r="BEU23"/>
      <c r="BEV23"/>
      <c r="BEW23"/>
      <c r="BEX23"/>
      <c r="BEY23"/>
      <c r="BEZ23"/>
      <c r="BFA23"/>
      <c r="BFB23"/>
      <c r="BFC23"/>
      <c r="BFD23"/>
      <c r="BFE23"/>
      <c r="BFF23"/>
      <c r="BFG23"/>
      <c r="BFH23"/>
      <c r="BFI23"/>
      <c r="BFJ23"/>
      <c r="BFK23"/>
      <c r="BFL23"/>
      <c r="BFM23"/>
      <c r="BFN23"/>
      <c r="BFO23"/>
      <c r="BFP23"/>
      <c r="BFQ23"/>
      <c r="BFR23"/>
      <c r="BFS23"/>
      <c r="BFT23"/>
      <c r="BFU23"/>
      <c r="BFV23"/>
      <c r="BFW23"/>
      <c r="BFX23"/>
      <c r="BFY23"/>
      <c r="BFZ23"/>
      <c r="BGA23"/>
      <c r="BGB23"/>
      <c r="BGC23"/>
      <c r="BGD23"/>
      <c r="BGE23"/>
      <c r="BGF23"/>
      <c r="BGG23"/>
      <c r="BGH23"/>
      <c r="BGI23"/>
      <c r="BGJ23"/>
      <c r="BGK23"/>
      <c r="BGL23"/>
      <c r="BGM23"/>
      <c r="BGN23"/>
      <c r="BGO23"/>
      <c r="BGP23"/>
      <c r="BGQ23"/>
      <c r="BGR23"/>
      <c r="BGS23"/>
      <c r="BGT23"/>
      <c r="BGU23"/>
      <c r="BGV23"/>
      <c r="BGW23"/>
      <c r="BGX23"/>
      <c r="BGY23"/>
      <c r="BGZ23"/>
      <c r="BHA23"/>
      <c r="BHB23"/>
      <c r="BHC23"/>
      <c r="BHD23"/>
      <c r="BHE23"/>
      <c r="BHF23"/>
      <c r="BHG23"/>
      <c r="BHH23"/>
      <c r="BHI23"/>
      <c r="BHJ23"/>
      <c r="BHK23"/>
      <c r="BHL23"/>
      <c r="BHM23"/>
      <c r="BHN23"/>
      <c r="BHO23"/>
      <c r="BHP23"/>
      <c r="BHQ23"/>
      <c r="BHR23"/>
      <c r="BHS23"/>
      <c r="BHT23"/>
      <c r="BHU23"/>
      <c r="BHV23"/>
      <c r="BHW23"/>
      <c r="BHX23"/>
      <c r="BHY23"/>
      <c r="BHZ23"/>
      <c r="BIA23"/>
      <c r="BIB23"/>
      <c r="BIC23"/>
      <c r="BID23"/>
      <c r="BIE23"/>
      <c r="BIF23"/>
      <c r="BIG23"/>
      <c r="BIH23"/>
      <c r="BII23"/>
      <c r="BIJ23"/>
      <c r="BIK23"/>
      <c r="BIL23"/>
      <c r="BIM23"/>
      <c r="BIN23"/>
      <c r="BIO23"/>
      <c r="BIP23"/>
      <c r="BIQ23"/>
      <c r="BIR23"/>
      <c r="BIS23"/>
      <c r="BIT23"/>
      <c r="BIU23"/>
      <c r="BIV23"/>
      <c r="BIW23"/>
      <c r="BIX23"/>
      <c r="BIY23"/>
      <c r="BIZ23"/>
      <c r="BJA23"/>
      <c r="BJB23"/>
      <c r="BJC23"/>
      <c r="BJD23"/>
      <c r="BJE23"/>
      <c r="BJF23"/>
      <c r="BJG23"/>
      <c r="BJH23"/>
      <c r="BJI23"/>
      <c r="BJJ23"/>
      <c r="BJK23"/>
      <c r="BJL23"/>
      <c r="BJM23"/>
      <c r="BJN23"/>
      <c r="BJO23"/>
      <c r="BJP23"/>
      <c r="BJQ23"/>
      <c r="BJR23"/>
      <c r="BJS23"/>
      <c r="BJT23"/>
      <c r="BJU23"/>
      <c r="BJV23"/>
      <c r="BJW23"/>
      <c r="BJX23"/>
      <c r="BJY23"/>
      <c r="BJZ23"/>
      <c r="BKA23"/>
      <c r="BKB23"/>
      <c r="BKC23"/>
      <c r="BKD23"/>
      <c r="BKE23"/>
      <c r="BKF23"/>
      <c r="BKG23"/>
      <c r="BKH23"/>
      <c r="BKI23"/>
      <c r="BKJ23"/>
      <c r="BKK23"/>
      <c r="BKL23"/>
      <c r="BKM23"/>
      <c r="BKN23"/>
      <c r="BKO23"/>
      <c r="BKP23"/>
      <c r="BKQ23"/>
      <c r="BKR23"/>
      <c r="BKS23"/>
      <c r="BKT23"/>
      <c r="BKU23"/>
      <c r="BKV23"/>
      <c r="BKW23"/>
      <c r="BKX23"/>
      <c r="BKY23"/>
      <c r="BKZ23"/>
      <c r="BLA23"/>
      <c r="BLB23"/>
      <c r="BLC23"/>
      <c r="BLD23"/>
      <c r="BLE23"/>
      <c r="BLF23"/>
      <c r="BLG23"/>
      <c r="BLH23"/>
      <c r="BLI23"/>
      <c r="BLJ23"/>
      <c r="BLK23"/>
      <c r="BLL23"/>
      <c r="BLM23"/>
      <c r="BLN23"/>
      <c r="BLO23"/>
      <c r="BLP23"/>
      <c r="BLQ23"/>
      <c r="BLR23"/>
      <c r="BLS23"/>
      <c r="BLT23"/>
      <c r="BLU23"/>
      <c r="BLV23"/>
      <c r="BLW23"/>
      <c r="BLX23"/>
      <c r="BLY23"/>
      <c r="BLZ23"/>
      <c r="BMA23"/>
      <c r="BMB23"/>
      <c r="BMC23"/>
      <c r="BMD23"/>
      <c r="BME23"/>
      <c r="BMF23"/>
      <c r="BMG23"/>
      <c r="BMH23"/>
      <c r="BMI23"/>
      <c r="BMJ23"/>
      <c r="BMK23"/>
      <c r="BML23"/>
      <c r="BMM23"/>
      <c r="BMN23"/>
      <c r="BMO23"/>
      <c r="BMP23"/>
      <c r="BMQ23"/>
      <c r="BMR23"/>
      <c r="BMS23"/>
      <c r="BMT23"/>
      <c r="BMU23"/>
      <c r="BMV23"/>
      <c r="BMW23"/>
      <c r="BMX23"/>
      <c r="BMY23"/>
      <c r="BMZ23"/>
      <c r="BNA23"/>
      <c r="BNB23"/>
      <c r="BNC23"/>
      <c r="BND23"/>
      <c r="BNE23"/>
      <c r="BNF23"/>
      <c r="BNG23"/>
      <c r="BNH23"/>
      <c r="BNI23"/>
      <c r="BNJ23"/>
      <c r="BNK23"/>
      <c r="BNL23"/>
      <c r="BNM23"/>
      <c r="BNN23"/>
      <c r="BNO23"/>
      <c r="BNP23"/>
      <c r="BNQ23"/>
      <c r="BNR23"/>
      <c r="BNS23"/>
      <c r="BNT23"/>
      <c r="BNU23"/>
      <c r="BNV23"/>
      <c r="BNW23"/>
      <c r="BNX23"/>
      <c r="BNY23"/>
      <c r="BNZ23"/>
      <c r="BOA23"/>
      <c r="BOB23"/>
      <c r="BOC23"/>
      <c r="BOD23"/>
      <c r="BOE23"/>
      <c r="BOF23"/>
      <c r="BOG23"/>
      <c r="BOH23"/>
      <c r="BOI23"/>
      <c r="BOJ23"/>
      <c r="BOK23"/>
      <c r="BOL23"/>
      <c r="BOM23"/>
      <c r="BON23"/>
      <c r="BOO23"/>
      <c r="BOP23"/>
      <c r="BOQ23"/>
      <c r="BOR23"/>
      <c r="BOS23"/>
      <c r="BOT23"/>
      <c r="BOU23"/>
      <c r="BOV23"/>
      <c r="BOW23"/>
      <c r="BOX23"/>
      <c r="BOY23"/>
      <c r="BOZ23"/>
      <c r="BPA23"/>
      <c r="BPB23"/>
      <c r="BPC23"/>
      <c r="BPD23"/>
      <c r="BPE23"/>
      <c r="BPF23"/>
      <c r="BPG23"/>
      <c r="BPH23"/>
      <c r="BPI23"/>
      <c r="BPJ23"/>
      <c r="BPK23"/>
      <c r="BPL23"/>
      <c r="BPM23"/>
      <c r="BPN23"/>
      <c r="BPO23"/>
      <c r="BPP23"/>
      <c r="BPQ23"/>
      <c r="BPR23"/>
      <c r="BPS23"/>
      <c r="BPT23"/>
      <c r="BPU23"/>
      <c r="BPV23"/>
      <c r="BPW23"/>
      <c r="BPX23"/>
      <c r="BPY23"/>
      <c r="BPZ23"/>
      <c r="BQA23"/>
      <c r="BQB23"/>
      <c r="BQC23"/>
      <c r="BQD23"/>
      <c r="BQE23"/>
      <c r="BQF23"/>
      <c r="BQG23"/>
      <c r="BQH23"/>
      <c r="BQI23"/>
      <c r="BQJ23"/>
      <c r="BQK23"/>
      <c r="BQL23"/>
      <c r="BQM23"/>
      <c r="BQN23"/>
      <c r="BQO23"/>
      <c r="BQP23"/>
      <c r="BQQ23"/>
      <c r="BQR23"/>
      <c r="BQS23"/>
      <c r="BQT23"/>
      <c r="BQU23"/>
      <c r="BQV23"/>
      <c r="BQW23"/>
      <c r="BQX23"/>
      <c r="BQY23"/>
      <c r="BQZ23"/>
      <c r="BRA23"/>
      <c r="BRB23"/>
      <c r="BRC23"/>
      <c r="BRD23"/>
      <c r="BRE23"/>
      <c r="BRF23"/>
      <c r="BRG23"/>
      <c r="BRH23"/>
      <c r="BRI23"/>
      <c r="BRJ23"/>
      <c r="BRK23"/>
      <c r="BRL23"/>
      <c r="BRM23"/>
      <c r="BRN23"/>
      <c r="BRO23"/>
      <c r="BRP23"/>
      <c r="BRQ23"/>
      <c r="BRR23"/>
      <c r="BRS23"/>
      <c r="BRT23"/>
      <c r="BRU23"/>
      <c r="BRV23"/>
      <c r="BRW23"/>
      <c r="BRX23"/>
      <c r="BRY23"/>
      <c r="BRZ23"/>
      <c r="BSA23"/>
      <c r="BSB23"/>
      <c r="BSC23"/>
      <c r="BSD23"/>
      <c r="BSE23"/>
      <c r="BSF23"/>
      <c r="BSG23"/>
      <c r="BSH23"/>
      <c r="BSI23"/>
      <c r="BSJ23"/>
      <c r="BSK23"/>
      <c r="BSL23"/>
      <c r="BSM23"/>
      <c r="BSN23"/>
      <c r="BSO23"/>
      <c r="BSP23"/>
      <c r="BSQ23"/>
      <c r="BSR23"/>
      <c r="BSS23"/>
      <c r="BST23"/>
      <c r="BSU23"/>
      <c r="BSV23"/>
      <c r="BSW23"/>
      <c r="BSX23"/>
      <c r="BSY23"/>
      <c r="BSZ23"/>
      <c r="BTA23"/>
      <c r="BTB23"/>
      <c r="BTC23"/>
      <c r="BTD23"/>
      <c r="BTE23"/>
      <c r="BTF23"/>
      <c r="BTG23"/>
      <c r="BTH23"/>
      <c r="BTI23"/>
      <c r="BTJ23"/>
      <c r="BTK23"/>
      <c r="BTL23"/>
      <c r="BTM23"/>
      <c r="BTN23"/>
      <c r="BTO23"/>
      <c r="BTP23"/>
      <c r="BTQ23"/>
      <c r="BTR23"/>
      <c r="BTS23"/>
      <c r="BTT23"/>
      <c r="BTU23"/>
      <c r="BTV23"/>
      <c r="BTW23"/>
      <c r="BTX23"/>
      <c r="BTY23"/>
      <c r="BTZ23"/>
      <c r="BUA23"/>
      <c r="BUB23"/>
      <c r="BUC23"/>
      <c r="BUD23"/>
      <c r="BUE23"/>
      <c r="BUF23"/>
      <c r="BUG23"/>
      <c r="BUH23"/>
      <c r="BUI23"/>
      <c r="BUJ23"/>
      <c r="BUK23"/>
      <c r="BUL23"/>
      <c r="BUM23"/>
      <c r="BUN23"/>
      <c r="BUO23"/>
      <c r="BUP23"/>
      <c r="BUQ23"/>
      <c r="BUR23"/>
      <c r="BUS23"/>
      <c r="BUT23"/>
      <c r="BUU23"/>
      <c r="BUV23"/>
      <c r="BUW23"/>
      <c r="BUX23"/>
      <c r="BUY23"/>
      <c r="BUZ23"/>
      <c r="BVA23"/>
      <c r="BVB23"/>
      <c r="BVC23"/>
      <c r="BVD23"/>
      <c r="BVE23"/>
      <c r="BVF23"/>
      <c r="BVG23"/>
      <c r="BVH23"/>
      <c r="BVI23"/>
      <c r="BVJ23"/>
      <c r="BVK23"/>
      <c r="BVL23"/>
      <c r="BVM23"/>
      <c r="BVN23"/>
      <c r="BVO23"/>
      <c r="BVP23"/>
      <c r="BVQ23"/>
      <c r="BVR23"/>
      <c r="BVS23"/>
      <c r="BVT23"/>
      <c r="BVU23"/>
      <c r="BVV23"/>
      <c r="BVW23"/>
      <c r="BVX23"/>
      <c r="BVY23"/>
      <c r="BVZ23"/>
      <c r="BWA23"/>
      <c r="BWB23"/>
      <c r="BWC23"/>
      <c r="BWD23"/>
      <c r="BWE23"/>
      <c r="BWF23"/>
      <c r="BWG23"/>
      <c r="BWH23"/>
      <c r="BWI23"/>
      <c r="BWJ23"/>
      <c r="BWK23"/>
      <c r="BWL23"/>
      <c r="BWM23"/>
      <c r="BWN23"/>
      <c r="BWO23"/>
      <c r="BWP23"/>
      <c r="BWQ23"/>
      <c r="BWR23"/>
      <c r="BWS23"/>
      <c r="BWT23"/>
      <c r="BWU23"/>
      <c r="BWV23"/>
      <c r="BWW23"/>
      <c r="BWX23"/>
      <c r="BWY23"/>
      <c r="BWZ23"/>
      <c r="BXA23"/>
      <c r="BXB23"/>
      <c r="BXC23"/>
      <c r="BXD23"/>
      <c r="BXE23"/>
      <c r="BXF23"/>
      <c r="BXG23"/>
      <c r="BXH23"/>
      <c r="BXI23"/>
      <c r="BXJ23"/>
      <c r="BXK23"/>
      <c r="BXL23"/>
      <c r="BXM23"/>
      <c r="BXN23"/>
      <c r="BXO23"/>
      <c r="BXP23"/>
      <c r="BXQ23"/>
      <c r="BXR23"/>
      <c r="BXS23"/>
      <c r="BXT23"/>
      <c r="BXU23"/>
      <c r="BXV23"/>
      <c r="BXW23"/>
      <c r="BXX23"/>
      <c r="BXY23"/>
      <c r="BXZ23"/>
      <c r="BYA23"/>
      <c r="BYB23"/>
      <c r="BYC23"/>
      <c r="BYD23"/>
      <c r="BYE23"/>
      <c r="BYF23"/>
      <c r="BYG23"/>
      <c r="BYH23"/>
      <c r="BYI23"/>
      <c r="BYJ23"/>
      <c r="BYK23"/>
      <c r="BYL23"/>
      <c r="BYM23"/>
      <c r="BYN23"/>
      <c r="BYO23"/>
      <c r="BYP23"/>
      <c r="BYQ23"/>
      <c r="BYR23"/>
      <c r="BYS23"/>
      <c r="BYT23"/>
      <c r="BYU23"/>
      <c r="BYV23"/>
      <c r="BYW23"/>
      <c r="BYX23"/>
      <c r="BYY23"/>
      <c r="BYZ23"/>
      <c r="BZA23"/>
      <c r="BZB23"/>
      <c r="BZC23"/>
      <c r="BZD23"/>
      <c r="BZE23"/>
      <c r="BZF23"/>
      <c r="BZG23"/>
      <c r="BZH23"/>
      <c r="BZI23"/>
      <c r="BZJ23"/>
      <c r="BZK23"/>
      <c r="BZL23"/>
      <c r="BZM23"/>
      <c r="BZN23"/>
      <c r="BZO23"/>
      <c r="BZP23"/>
      <c r="BZQ23"/>
      <c r="BZR23"/>
      <c r="BZS23"/>
      <c r="BZT23"/>
      <c r="BZU23"/>
      <c r="BZV23"/>
      <c r="BZW23"/>
      <c r="BZX23"/>
      <c r="BZY23"/>
      <c r="BZZ23"/>
      <c r="CAA23"/>
      <c r="CAB23"/>
      <c r="CAC23"/>
      <c r="CAD23"/>
      <c r="CAE23"/>
      <c r="CAF23"/>
      <c r="CAG23"/>
      <c r="CAH23"/>
      <c r="CAI23"/>
      <c r="CAJ23"/>
      <c r="CAK23"/>
      <c r="CAL23"/>
      <c r="CAM23"/>
      <c r="CAN23"/>
      <c r="CAO23"/>
      <c r="CAP23"/>
      <c r="CAQ23"/>
      <c r="CAR23"/>
      <c r="CAS23"/>
      <c r="CAT23"/>
      <c r="CAU23"/>
      <c r="CAV23"/>
      <c r="CAW23"/>
      <c r="CAX23"/>
      <c r="CAY23"/>
      <c r="CAZ23"/>
      <c r="CBA23"/>
      <c r="CBB23"/>
      <c r="CBC23"/>
      <c r="CBD23"/>
      <c r="CBE23"/>
      <c r="CBF23"/>
      <c r="CBG23"/>
      <c r="CBH23"/>
      <c r="CBI23"/>
      <c r="CBJ23"/>
      <c r="CBK23"/>
      <c r="CBL23"/>
      <c r="CBM23"/>
      <c r="CBN23"/>
      <c r="CBO23"/>
      <c r="CBP23"/>
      <c r="CBQ23"/>
      <c r="CBR23"/>
      <c r="CBS23"/>
      <c r="CBT23"/>
      <c r="CBU23"/>
      <c r="CBV23"/>
      <c r="CBW23"/>
      <c r="CBX23"/>
      <c r="CBY23"/>
      <c r="CBZ23"/>
      <c r="CCA23"/>
      <c r="CCB23"/>
      <c r="CCC23"/>
      <c r="CCD23"/>
      <c r="CCE23"/>
      <c r="CCF23"/>
      <c r="CCG23"/>
      <c r="CCH23"/>
      <c r="CCI23"/>
      <c r="CCJ23"/>
      <c r="CCK23"/>
      <c r="CCL23"/>
      <c r="CCM23"/>
      <c r="CCN23"/>
      <c r="CCO23"/>
      <c r="CCP23"/>
      <c r="CCQ23"/>
      <c r="CCR23"/>
      <c r="CCS23"/>
      <c r="CCT23"/>
      <c r="CCU23"/>
      <c r="CCV23"/>
      <c r="CCW23"/>
      <c r="CCX23"/>
      <c r="CCY23"/>
      <c r="CCZ23"/>
      <c r="CDA23"/>
      <c r="CDB23"/>
      <c r="CDC23"/>
      <c r="CDD23"/>
      <c r="CDE23"/>
      <c r="CDF23"/>
      <c r="CDG23"/>
      <c r="CDH23"/>
      <c r="CDI23"/>
      <c r="CDJ23"/>
      <c r="CDK23"/>
      <c r="CDL23"/>
      <c r="CDM23"/>
      <c r="CDN23"/>
      <c r="CDO23"/>
      <c r="CDP23"/>
      <c r="CDQ23"/>
      <c r="CDR23"/>
      <c r="CDS23"/>
      <c r="CDT23"/>
      <c r="CDU23"/>
      <c r="CDV23"/>
      <c r="CDW23"/>
      <c r="CDX23"/>
      <c r="CDY23"/>
      <c r="CDZ23"/>
      <c r="CEA23"/>
      <c r="CEB23"/>
      <c r="CEC23"/>
      <c r="CED23"/>
      <c r="CEE23"/>
      <c r="CEF23"/>
      <c r="CEG23"/>
      <c r="CEH23"/>
      <c r="CEI23"/>
      <c r="CEJ23"/>
      <c r="CEK23"/>
      <c r="CEL23"/>
      <c r="CEM23"/>
      <c r="CEN23"/>
      <c r="CEO23"/>
      <c r="CEP23"/>
      <c r="CEQ23"/>
      <c r="CER23"/>
      <c r="CES23"/>
      <c r="CET23"/>
      <c r="CEU23"/>
      <c r="CEV23"/>
      <c r="CEW23"/>
      <c r="CEX23"/>
      <c r="CEY23"/>
      <c r="CEZ23"/>
      <c r="CFA23"/>
      <c r="CFB23"/>
      <c r="CFC23"/>
      <c r="CFD23"/>
      <c r="CFE23"/>
      <c r="CFF23"/>
      <c r="CFG23"/>
      <c r="CFH23"/>
      <c r="CFI23"/>
      <c r="CFJ23"/>
      <c r="CFK23"/>
      <c r="CFL23"/>
      <c r="CFM23"/>
      <c r="CFN23"/>
      <c r="CFO23"/>
      <c r="CFP23"/>
      <c r="CFQ23"/>
      <c r="CFR23"/>
      <c r="CFS23"/>
      <c r="CFT23"/>
      <c r="CFU23"/>
      <c r="CFV23"/>
      <c r="CFW23"/>
      <c r="CFX23"/>
      <c r="CFY23"/>
      <c r="CFZ23"/>
      <c r="CGA23"/>
      <c r="CGB23"/>
      <c r="CGC23"/>
      <c r="CGD23"/>
      <c r="CGE23"/>
      <c r="CGF23"/>
      <c r="CGG23"/>
      <c r="CGH23"/>
      <c r="CGI23"/>
      <c r="CGJ23"/>
      <c r="CGK23"/>
      <c r="CGL23"/>
      <c r="CGM23"/>
      <c r="CGN23"/>
      <c r="CGO23"/>
      <c r="CGP23"/>
      <c r="CGQ23"/>
      <c r="CGR23"/>
      <c r="CGS23"/>
      <c r="CGT23"/>
      <c r="CGU23"/>
      <c r="CGV23"/>
      <c r="CGW23"/>
      <c r="CGX23"/>
      <c r="CGY23"/>
      <c r="CGZ23"/>
      <c r="CHA23"/>
      <c r="CHB23"/>
      <c r="CHC23"/>
      <c r="CHD23"/>
      <c r="CHE23"/>
      <c r="CHF23"/>
      <c r="CHG23"/>
      <c r="CHH23"/>
      <c r="CHI23"/>
      <c r="CHJ23"/>
      <c r="CHK23"/>
      <c r="CHL23"/>
      <c r="CHM23"/>
      <c r="CHN23"/>
      <c r="CHO23"/>
      <c r="CHP23"/>
      <c r="CHQ23"/>
      <c r="CHR23"/>
      <c r="CHS23"/>
      <c r="CHT23"/>
      <c r="CHU23"/>
      <c r="CHV23"/>
      <c r="CHW23"/>
      <c r="CHX23"/>
      <c r="CHY23"/>
      <c r="CHZ23"/>
      <c r="CIA23"/>
      <c r="CIB23"/>
      <c r="CIC23"/>
      <c r="CID23"/>
      <c r="CIE23"/>
      <c r="CIF23"/>
      <c r="CIG23"/>
      <c r="CIH23"/>
      <c r="CII23"/>
      <c r="CIJ23"/>
      <c r="CIK23"/>
      <c r="CIL23"/>
      <c r="CIM23"/>
      <c r="CIN23"/>
      <c r="CIO23"/>
      <c r="CIP23"/>
      <c r="CIQ23"/>
      <c r="CIR23"/>
      <c r="CIS23"/>
      <c r="CIT23"/>
      <c r="CIU23"/>
      <c r="CIV23"/>
      <c r="CIW23"/>
      <c r="CIX23"/>
      <c r="CIY23"/>
      <c r="CIZ23"/>
      <c r="CJA23"/>
      <c r="CJB23"/>
      <c r="CJC23"/>
      <c r="CJD23"/>
      <c r="CJE23"/>
      <c r="CJF23"/>
      <c r="CJG23"/>
      <c r="CJH23"/>
      <c r="CJI23"/>
      <c r="CJJ23"/>
      <c r="CJK23"/>
      <c r="CJL23"/>
      <c r="CJM23"/>
      <c r="CJN23"/>
      <c r="CJO23"/>
      <c r="CJP23"/>
      <c r="CJQ23"/>
      <c r="CJR23"/>
      <c r="CJS23"/>
      <c r="CJT23"/>
      <c r="CJU23"/>
      <c r="CJV23"/>
      <c r="CJW23"/>
      <c r="CJX23"/>
      <c r="CJY23"/>
      <c r="CJZ23"/>
      <c r="CKA23"/>
      <c r="CKB23"/>
      <c r="CKC23"/>
      <c r="CKD23"/>
      <c r="CKE23"/>
      <c r="CKF23"/>
      <c r="CKG23"/>
      <c r="CKH23"/>
      <c r="CKI23"/>
      <c r="CKJ23"/>
      <c r="CKK23"/>
      <c r="CKL23"/>
      <c r="CKM23"/>
      <c r="CKN23"/>
      <c r="CKO23"/>
      <c r="CKP23"/>
      <c r="CKQ23"/>
      <c r="CKR23"/>
      <c r="CKS23"/>
      <c r="CKT23"/>
      <c r="CKU23"/>
      <c r="CKV23"/>
      <c r="CKW23"/>
      <c r="CKX23"/>
      <c r="CKY23"/>
      <c r="CKZ23"/>
      <c r="CLA23"/>
      <c r="CLB23"/>
      <c r="CLC23"/>
      <c r="CLD23"/>
      <c r="CLE23"/>
      <c r="CLF23"/>
      <c r="CLG23"/>
      <c r="CLH23"/>
      <c r="CLI23"/>
      <c r="CLJ23"/>
      <c r="CLK23"/>
      <c r="CLL23"/>
      <c r="CLM23"/>
      <c r="CLN23"/>
      <c r="CLO23"/>
      <c r="CLP23"/>
      <c r="CLQ23"/>
      <c r="CLR23"/>
      <c r="CLS23"/>
      <c r="CLT23"/>
      <c r="CLU23"/>
      <c r="CLV23"/>
      <c r="CLW23"/>
      <c r="CLX23"/>
      <c r="CLY23"/>
      <c r="CLZ23"/>
      <c r="CMA23"/>
      <c r="CMB23"/>
      <c r="CMC23"/>
      <c r="CMD23"/>
      <c r="CME23"/>
      <c r="CMF23"/>
      <c r="CMG23"/>
      <c r="CMH23"/>
      <c r="CMI23"/>
      <c r="CMJ23"/>
      <c r="CMK23"/>
      <c r="CML23"/>
      <c r="CMM23"/>
      <c r="CMN23"/>
      <c r="CMO23"/>
      <c r="CMP23"/>
      <c r="CMQ23"/>
      <c r="CMR23"/>
      <c r="CMS23"/>
      <c r="CMT23"/>
      <c r="CMU23"/>
      <c r="CMV23"/>
      <c r="CMW23"/>
      <c r="CMX23"/>
      <c r="CMY23"/>
      <c r="CMZ23"/>
      <c r="CNA23"/>
      <c r="CNB23"/>
      <c r="CNC23"/>
      <c r="CND23"/>
      <c r="CNE23"/>
      <c r="CNF23"/>
      <c r="CNG23"/>
      <c r="CNH23"/>
      <c r="CNI23"/>
      <c r="CNJ23"/>
      <c r="CNK23"/>
      <c r="CNL23"/>
      <c r="CNM23"/>
      <c r="CNN23"/>
      <c r="CNO23"/>
      <c r="CNP23"/>
      <c r="CNQ23"/>
      <c r="CNR23"/>
      <c r="CNS23"/>
      <c r="CNT23"/>
      <c r="CNU23"/>
      <c r="CNV23"/>
      <c r="CNW23"/>
      <c r="CNX23"/>
      <c r="CNY23"/>
      <c r="CNZ23"/>
      <c r="COA23"/>
      <c r="COB23"/>
      <c r="COC23"/>
      <c r="COD23"/>
      <c r="COE23"/>
      <c r="COF23"/>
      <c r="COG23"/>
      <c r="COH23"/>
      <c r="COI23"/>
      <c r="COJ23"/>
      <c r="COK23"/>
      <c r="COL23"/>
      <c r="COM23"/>
      <c r="CON23"/>
      <c r="COO23"/>
      <c r="COP23"/>
      <c r="COQ23"/>
      <c r="COR23"/>
      <c r="COS23"/>
      <c r="COT23"/>
      <c r="COU23"/>
      <c r="COV23"/>
      <c r="COW23"/>
      <c r="COX23"/>
      <c r="COY23"/>
      <c r="COZ23"/>
      <c r="CPA23"/>
      <c r="CPB23"/>
      <c r="CPC23"/>
      <c r="CPD23"/>
      <c r="CPE23"/>
      <c r="CPF23"/>
      <c r="CPG23"/>
      <c r="CPH23"/>
      <c r="CPI23"/>
      <c r="CPJ23"/>
      <c r="CPK23"/>
      <c r="CPL23"/>
      <c r="CPM23"/>
      <c r="CPN23"/>
      <c r="CPO23"/>
      <c r="CPP23"/>
      <c r="CPQ23"/>
      <c r="CPR23"/>
      <c r="CPS23"/>
      <c r="CPT23"/>
      <c r="CPU23"/>
      <c r="CPV23"/>
      <c r="CPW23"/>
      <c r="CPX23"/>
      <c r="CPY23"/>
      <c r="CPZ23"/>
      <c r="CQA23"/>
      <c r="CQB23"/>
      <c r="CQC23"/>
      <c r="CQD23"/>
      <c r="CQE23"/>
      <c r="CQF23"/>
      <c r="CQG23"/>
      <c r="CQH23"/>
      <c r="CQI23"/>
      <c r="CQJ23"/>
      <c r="CQK23"/>
      <c r="CQL23"/>
      <c r="CQM23"/>
      <c r="CQN23"/>
      <c r="CQO23"/>
      <c r="CQP23"/>
      <c r="CQQ23"/>
      <c r="CQR23"/>
      <c r="CQS23"/>
      <c r="CQT23"/>
      <c r="CQU23"/>
      <c r="CQV23"/>
      <c r="CQW23"/>
      <c r="CQX23"/>
      <c r="CQY23"/>
      <c r="CQZ23"/>
      <c r="CRA23"/>
      <c r="CRB23"/>
      <c r="CRC23"/>
      <c r="CRD23"/>
      <c r="CRE23"/>
      <c r="CRF23"/>
      <c r="CRG23"/>
      <c r="CRH23"/>
      <c r="CRI23"/>
      <c r="CRJ23"/>
      <c r="CRK23"/>
      <c r="CRL23"/>
      <c r="CRM23"/>
      <c r="CRN23"/>
      <c r="CRO23"/>
      <c r="CRP23"/>
      <c r="CRQ23"/>
      <c r="CRR23"/>
      <c r="CRS23"/>
      <c r="CRT23"/>
      <c r="CRU23"/>
      <c r="CRV23"/>
      <c r="CRW23"/>
      <c r="CRX23"/>
      <c r="CRY23"/>
      <c r="CRZ23"/>
      <c r="CSA23"/>
      <c r="CSB23"/>
      <c r="CSC23"/>
      <c r="CSD23"/>
      <c r="CSE23"/>
      <c r="CSF23"/>
      <c r="CSG23"/>
      <c r="CSH23"/>
      <c r="CSI23"/>
      <c r="CSJ23"/>
      <c r="CSK23"/>
      <c r="CSL23"/>
      <c r="CSM23"/>
      <c r="CSN23"/>
      <c r="CSO23"/>
      <c r="CSP23"/>
      <c r="CSQ23"/>
      <c r="CSR23"/>
      <c r="CSS23"/>
      <c r="CST23"/>
      <c r="CSU23"/>
      <c r="CSV23"/>
      <c r="CSW23"/>
      <c r="CSX23"/>
      <c r="CSY23"/>
      <c r="CSZ23"/>
      <c r="CTA23"/>
      <c r="CTB23"/>
      <c r="CTC23"/>
      <c r="CTD23"/>
      <c r="CTE23"/>
      <c r="CTF23"/>
      <c r="CTG23"/>
      <c r="CTH23"/>
      <c r="CTI23"/>
      <c r="CTJ23"/>
      <c r="CTK23"/>
      <c r="CTL23"/>
      <c r="CTM23"/>
      <c r="CTN23"/>
      <c r="CTO23"/>
      <c r="CTP23"/>
      <c r="CTQ23"/>
      <c r="CTR23"/>
      <c r="CTS23"/>
      <c r="CTT23"/>
      <c r="CTU23"/>
      <c r="CTV23"/>
      <c r="CTW23"/>
      <c r="CTX23"/>
      <c r="CTY23"/>
      <c r="CTZ23"/>
      <c r="CUA23"/>
      <c r="CUB23"/>
      <c r="CUC23"/>
      <c r="CUD23"/>
      <c r="CUE23"/>
      <c r="CUF23"/>
      <c r="CUG23"/>
      <c r="CUH23"/>
      <c r="CUI23"/>
      <c r="CUJ23"/>
      <c r="CUK23"/>
      <c r="CUL23"/>
      <c r="CUM23"/>
      <c r="CUN23"/>
      <c r="CUO23"/>
      <c r="CUP23"/>
      <c r="CUQ23"/>
      <c r="CUR23"/>
      <c r="CUS23"/>
      <c r="CUT23"/>
      <c r="CUU23"/>
      <c r="CUV23"/>
      <c r="CUW23"/>
      <c r="CUX23"/>
      <c r="CUY23"/>
      <c r="CUZ23"/>
      <c r="CVA23"/>
      <c r="CVB23"/>
      <c r="CVC23"/>
      <c r="CVD23"/>
      <c r="CVE23"/>
      <c r="CVF23"/>
      <c r="CVG23"/>
      <c r="CVH23"/>
      <c r="CVI23"/>
      <c r="CVJ23"/>
      <c r="CVK23"/>
      <c r="CVL23"/>
      <c r="CVM23"/>
      <c r="CVN23"/>
      <c r="CVO23"/>
      <c r="CVP23"/>
      <c r="CVQ23"/>
      <c r="CVR23"/>
      <c r="CVS23"/>
      <c r="CVT23"/>
      <c r="CVU23"/>
      <c r="CVV23"/>
      <c r="CVW23"/>
      <c r="CVX23"/>
      <c r="CVY23"/>
      <c r="CVZ23"/>
      <c r="CWA23"/>
      <c r="CWB23"/>
      <c r="CWC23"/>
      <c r="CWD23"/>
      <c r="CWE23"/>
      <c r="CWF23"/>
      <c r="CWG23"/>
      <c r="CWH23"/>
      <c r="CWI23"/>
      <c r="CWJ23"/>
      <c r="CWK23"/>
      <c r="CWL23"/>
      <c r="CWM23"/>
      <c r="CWN23"/>
      <c r="CWO23"/>
      <c r="CWP23"/>
      <c r="CWQ23"/>
      <c r="CWR23"/>
      <c r="CWS23"/>
      <c r="CWT23"/>
      <c r="CWU23"/>
      <c r="CWV23"/>
      <c r="CWW23"/>
      <c r="CWX23"/>
      <c r="CWY23"/>
      <c r="CWZ23"/>
      <c r="CXA23"/>
      <c r="CXB23"/>
      <c r="CXC23"/>
      <c r="CXD23"/>
      <c r="CXE23"/>
      <c r="CXF23"/>
      <c r="CXG23"/>
      <c r="CXH23"/>
      <c r="CXI23"/>
      <c r="CXJ23"/>
      <c r="CXK23"/>
      <c r="CXL23"/>
      <c r="CXM23"/>
      <c r="CXN23"/>
      <c r="CXO23"/>
      <c r="CXP23"/>
      <c r="CXQ23"/>
      <c r="CXR23"/>
      <c r="CXS23"/>
      <c r="CXT23"/>
      <c r="CXU23"/>
      <c r="CXV23"/>
      <c r="CXW23"/>
      <c r="CXX23"/>
      <c r="CXY23"/>
      <c r="CXZ23"/>
      <c r="CYA23"/>
      <c r="CYB23"/>
      <c r="CYC23"/>
      <c r="CYD23"/>
      <c r="CYE23"/>
      <c r="CYF23"/>
      <c r="CYG23"/>
      <c r="CYH23"/>
      <c r="CYI23"/>
      <c r="CYJ23"/>
      <c r="CYK23"/>
      <c r="CYL23"/>
      <c r="CYM23"/>
      <c r="CYN23"/>
      <c r="CYO23"/>
      <c r="CYP23"/>
      <c r="CYQ23"/>
      <c r="CYR23"/>
      <c r="CYS23"/>
      <c r="CYT23"/>
      <c r="CYU23"/>
      <c r="CYV23"/>
      <c r="CYW23"/>
      <c r="CYX23"/>
      <c r="CYY23"/>
      <c r="CYZ23"/>
      <c r="CZA23"/>
      <c r="CZB23"/>
      <c r="CZC23"/>
      <c r="CZD23"/>
      <c r="CZE23"/>
      <c r="CZF23"/>
      <c r="CZG23"/>
      <c r="CZH23"/>
      <c r="CZI23"/>
      <c r="CZJ23"/>
      <c r="CZK23"/>
      <c r="CZL23"/>
      <c r="CZM23"/>
      <c r="CZN23"/>
      <c r="CZO23"/>
      <c r="CZP23"/>
      <c r="CZQ23"/>
      <c r="CZR23"/>
      <c r="CZS23"/>
      <c r="CZT23"/>
      <c r="CZU23"/>
      <c r="CZV23"/>
      <c r="CZW23"/>
      <c r="CZX23"/>
      <c r="CZY23"/>
      <c r="CZZ23"/>
      <c r="DAA23"/>
      <c r="DAB23"/>
      <c r="DAC23"/>
      <c r="DAD23"/>
      <c r="DAE23"/>
      <c r="DAF23"/>
      <c r="DAG23"/>
      <c r="DAH23"/>
      <c r="DAI23"/>
      <c r="DAJ23"/>
      <c r="DAK23"/>
      <c r="DAL23"/>
      <c r="DAM23"/>
      <c r="DAN23"/>
      <c r="DAO23"/>
      <c r="DAP23"/>
      <c r="DAQ23"/>
      <c r="DAR23"/>
      <c r="DAS23"/>
      <c r="DAT23"/>
      <c r="DAU23"/>
      <c r="DAV23"/>
      <c r="DAW23"/>
      <c r="DAX23"/>
      <c r="DAY23"/>
      <c r="DAZ23"/>
      <c r="DBA23"/>
      <c r="DBB23"/>
      <c r="DBC23"/>
      <c r="DBD23"/>
      <c r="DBE23"/>
      <c r="DBF23"/>
      <c r="DBG23"/>
      <c r="DBH23"/>
      <c r="DBI23"/>
      <c r="DBJ23"/>
      <c r="DBK23"/>
      <c r="DBL23"/>
      <c r="DBM23"/>
      <c r="DBN23"/>
      <c r="DBO23"/>
      <c r="DBP23"/>
      <c r="DBQ23"/>
      <c r="DBR23"/>
      <c r="DBS23"/>
      <c r="DBT23"/>
      <c r="DBU23"/>
      <c r="DBV23"/>
      <c r="DBW23"/>
      <c r="DBX23"/>
      <c r="DBY23"/>
      <c r="DBZ23"/>
      <c r="DCA23"/>
      <c r="DCB23"/>
      <c r="DCC23"/>
      <c r="DCD23"/>
      <c r="DCE23"/>
      <c r="DCF23"/>
      <c r="DCG23"/>
      <c r="DCH23"/>
      <c r="DCI23"/>
      <c r="DCJ23"/>
      <c r="DCK23"/>
      <c r="DCL23"/>
      <c r="DCM23"/>
      <c r="DCN23"/>
      <c r="DCO23"/>
      <c r="DCP23"/>
      <c r="DCQ23"/>
      <c r="DCR23"/>
      <c r="DCS23"/>
      <c r="DCT23"/>
      <c r="DCU23"/>
      <c r="DCV23"/>
      <c r="DCW23"/>
      <c r="DCX23"/>
      <c r="DCY23"/>
      <c r="DCZ23"/>
      <c r="DDA23"/>
      <c r="DDB23"/>
      <c r="DDC23"/>
      <c r="DDD23"/>
      <c r="DDE23"/>
      <c r="DDF23"/>
      <c r="DDG23"/>
      <c r="DDH23"/>
      <c r="DDI23"/>
      <c r="DDJ23"/>
      <c r="DDK23"/>
      <c r="DDL23"/>
      <c r="DDM23"/>
      <c r="DDN23"/>
      <c r="DDO23"/>
      <c r="DDP23"/>
      <c r="DDQ23"/>
      <c r="DDR23"/>
      <c r="DDS23"/>
      <c r="DDT23"/>
      <c r="DDU23"/>
      <c r="DDV23"/>
      <c r="DDW23"/>
      <c r="DDX23"/>
      <c r="DDY23"/>
      <c r="DDZ23"/>
      <c r="DEA23"/>
      <c r="DEB23"/>
      <c r="DEC23"/>
      <c r="DED23"/>
      <c r="DEE23"/>
      <c r="DEF23"/>
      <c r="DEG23"/>
      <c r="DEH23"/>
      <c r="DEI23"/>
      <c r="DEJ23"/>
      <c r="DEK23"/>
      <c r="DEL23"/>
      <c r="DEM23"/>
      <c r="DEN23"/>
      <c r="DEO23"/>
      <c r="DEP23"/>
      <c r="DEQ23"/>
      <c r="DER23"/>
      <c r="DES23"/>
      <c r="DET23"/>
      <c r="DEU23"/>
      <c r="DEV23"/>
      <c r="DEW23"/>
      <c r="DEX23"/>
      <c r="DEY23"/>
      <c r="DEZ23"/>
      <c r="DFA23"/>
      <c r="DFB23"/>
      <c r="DFC23"/>
      <c r="DFD23"/>
      <c r="DFE23"/>
      <c r="DFF23"/>
      <c r="DFG23"/>
      <c r="DFH23"/>
      <c r="DFI23"/>
      <c r="DFJ23"/>
      <c r="DFK23"/>
      <c r="DFL23"/>
      <c r="DFM23"/>
      <c r="DFN23"/>
      <c r="DFO23"/>
      <c r="DFP23"/>
      <c r="DFQ23"/>
      <c r="DFR23"/>
      <c r="DFS23"/>
      <c r="DFT23"/>
      <c r="DFU23"/>
      <c r="DFV23"/>
      <c r="DFW23"/>
      <c r="DFX23"/>
      <c r="DFY23"/>
      <c r="DFZ23"/>
      <c r="DGA23"/>
      <c r="DGB23"/>
      <c r="DGC23"/>
      <c r="DGD23"/>
      <c r="DGE23"/>
      <c r="DGF23"/>
      <c r="DGG23"/>
      <c r="DGH23"/>
      <c r="DGI23"/>
      <c r="DGJ23"/>
      <c r="DGK23"/>
      <c r="DGL23"/>
      <c r="DGM23"/>
      <c r="DGN23"/>
      <c r="DGO23"/>
      <c r="DGP23"/>
      <c r="DGQ23"/>
      <c r="DGR23"/>
      <c r="DGS23"/>
      <c r="DGT23"/>
      <c r="DGU23"/>
      <c r="DGV23"/>
      <c r="DGW23"/>
      <c r="DGX23"/>
      <c r="DGY23"/>
      <c r="DGZ23"/>
      <c r="DHA23"/>
      <c r="DHB23"/>
      <c r="DHC23"/>
      <c r="DHD23"/>
      <c r="DHE23"/>
      <c r="DHF23"/>
      <c r="DHG23"/>
      <c r="DHH23"/>
      <c r="DHI23"/>
      <c r="DHJ23"/>
      <c r="DHK23"/>
      <c r="DHL23"/>
      <c r="DHM23"/>
      <c r="DHN23"/>
      <c r="DHO23"/>
      <c r="DHP23"/>
      <c r="DHQ23"/>
      <c r="DHR23"/>
      <c r="DHS23"/>
      <c r="DHT23"/>
      <c r="DHU23"/>
      <c r="DHV23"/>
      <c r="DHW23"/>
      <c r="DHX23"/>
      <c r="DHY23"/>
      <c r="DHZ23"/>
      <c r="DIA23"/>
      <c r="DIB23"/>
      <c r="DIC23"/>
      <c r="DID23"/>
      <c r="DIE23"/>
      <c r="DIF23"/>
      <c r="DIG23"/>
      <c r="DIH23"/>
      <c r="DII23"/>
      <c r="DIJ23"/>
      <c r="DIK23"/>
      <c r="DIL23"/>
      <c r="DIM23"/>
      <c r="DIN23"/>
      <c r="DIO23"/>
      <c r="DIP23"/>
      <c r="DIQ23"/>
      <c r="DIR23"/>
      <c r="DIS23"/>
      <c r="DIT23"/>
      <c r="DIU23"/>
      <c r="DIV23"/>
      <c r="DIW23"/>
      <c r="DIX23"/>
      <c r="DIY23"/>
      <c r="DIZ23"/>
      <c r="DJA23"/>
      <c r="DJB23"/>
      <c r="DJC23"/>
      <c r="DJD23"/>
      <c r="DJE23"/>
      <c r="DJF23"/>
      <c r="DJG23"/>
      <c r="DJH23"/>
      <c r="DJI23"/>
      <c r="DJJ23"/>
      <c r="DJK23"/>
      <c r="DJL23"/>
      <c r="DJM23"/>
      <c r="DJN23"/>
      <c r="DJO23"/>
      <c r="DJP23"/>
      <c r="DJQ23"/>
      <c r="DJR23"/>
      <c r="DJS23"/>
      <c r="DJT23"/>
      <c r="DJU23"/>
      <c r="DJV23"/>
      <c r="DJW23"/>
      <c r="DJX23"/>
      <c r="DJY23"/>
      <c r="DJZ23"/>
      <c r="DKA23"/>
      <c r="DKB23"/>
      <c r="DKC23"/>
      <c r="DKD23"/>
      <c r="DKE23"/>
      <c r="DKF23"/>
      <c r="DKG23"/>
      <c r="DKH23"/>
      <c r="DKI23"/>
      <c r="DKJ23"/>
      <c r="DKK23"/>
      <c r="DKL23"/>
      <c r="DKM23"/>
      <c r="DKN23"/>
      <c r="DKO23"/>
      <c r="DKP23"/>
      <c r="DKQ23"/>
      <c r="DKR23"/>
      <c r="DKS23"/>
      <c r="DKT23"/>
      <c r="DKU23"/>
      <c r="DKV23"/>
      <c r="DKW23"/>
      <c r="DKX23"/>
      <c r="DKY23"/>
      <c r="DKZ23"/>
      <c r="DLA23"/>
      <c r="DLB23"/>
      <c r="DLC23"/>
      <c r="DLD23"/>
      <c r="DLE23"/>
      <c r="DLF23"/>
      <c r="DLG23"/>
      <c r="DLH23"/>
      <c r="DLI23"/>
      <c r="DLJ23"/>
      <c r="DLK23"/>
      <c r="DLL23"/>
      <c r="DLM23"/>
      <c r="DLN23"/>
      <c r="DLO23"/>
      <c r="DLP23"/>
      <c r="DLQ23"/>
      <c r="DLR23"/>
      <c r="DLS23"/>
      <c r="DLT23"/>
      <c r="DLU23"/>
      <c r="DLV23"/>
      <c r="DLW23"/>
      <c r="DLX23"/>
      <c r="DLY23"/>
      <c r="DLZ23"/>
      <c r="DMA23"/>
      <c r="DMB23"/>
      <c r="DMC23"/>
      <c r="DMD23"/>
      <c r="DME23"/>
      <c r="DMF23"/>
      <c r="DMG23"/>
      <c r="DMH23"/>
      <c r="DMI23"/>
      <c r="DMJ23"/>
      <c r="DMK23"/>
      <c r="DML23"/>
      <c r="DMM23"/>
      <c r="DMN23"/>
      <c r="DMO23"/>
      <c r="DMP23"/>
      <c r="DMQ23"/>
      <c r="DMR23"/>
      <c r="DMS23"/>
      <c r="DMT23"/>
      <c r="DMU23"/>
      <c r="DMV23"/>
      <c r="DMW23"/>
      <c r="DMX23"/>
      <c r="DMY23"/>
      <c r="DMZ23"/>
      <c r="DNA23"/>
      <c r="DNB23"/>
      <c r="DNC23"/>
      <c r="DND23"/>
      <c r="DNE23"/>
      <c r="DNF23"/>
      <c r="DNG23"/>
      <c r="DNH23"/>
      <c r="DNI23"/>
      <c r="DNJ23"/>
      <c r="DNK23"/>
      <c r="DNL23"/>
      <c r="DNM23"/>
      <c r="DNN23"/>
      <c r="DNO23"/>
      <c r="DNP23"/>
      <c r="DNQ23"/>
      <c r="DNR23"/>
      <c r="DNS23"/>
      <c r="DNT23"/>
      <c r="DNU23"/>
      <c r="DNV23"/>
      <c r="DNW23"/>
      <c r="DNX23"/>
      <c r="DNY23"/>
      <c r="DNZ23"/>
      <c r="DOA23"/>
      <c r="DOB23"/>
      <c r="DOC23"/>
      <c r="DOD23"/>
      <c r="DOE23"/>
      <c r="DOF23"/>
      <c r="DOG23"/>
      <c r="DOH23"/>
      <c r="DOI23"/>
      <c r="DOJ23"/>
      <c r="DOK23"/>
      <c r="DOL23"/>
      <c r="DOM23"/>
      <c r="DON23"/>
      <c r="DOO23"/>
      <c r="DOP23"/>
      <c r="DOQ23"/>
      <c r="DOR23"/>
      <c r="DOS23"/>
      <c r="DOT23"/>
      <c r="DOU23"/>
      <c r="DOV23"/>
      <c r="DOW23"/>
      <c r="DOX23"/>
      <c r="DOY23"/>
      <c r="DOZ23"/>
      <c r="DPA23"/>
      <c r="DPB23"/>
      <c r="DPC23"/>
      <c r="DPD23"/>
      <c r="DPE23"/>
      <c r="DPF23"/>
      <c r="DPG23"/>
      <c r="DPH23"/>
      <c r="DPI23"/>
      <c r="DPJ23"/>
      <c r="DPK23"/>
      <c r="DPL23"/>
      <c r="DPM23"/>
      <c r="DPN23"/>
      <c r="DPO23"/>
      <c r="DPP23"/>
      <c r="DPQ23"/>
      <c r="DPR23"/>
      <c r="DPS23"/>
      <c r="DPT23"/>
      <c r="DPU23"/>
      <c r="DPV23"/>
      <c r="DPW23"/>
      <c r="DPX23"/>
      <c r="DPY23"/>
      <c r="DPZ23"/>
      <c r="DQA23"/>
      <c r="DQB23"/>
      <c r="DQC23"/>
      <c r="DQD23"/>
      <c r="DQE23"/>
      <c r="DQF23"/>
      <c r="DQG23"/>
      <c r="DQH23"/>
      <c r="DQI23"/>
      <c r="DQJ23"/>
      <c r="DQK23"/>
      <c r="DQL23"/>
      <c r="DQM23"/>
      <c r="DQN23"/>
      <c r="DQO23"/>
      <c r="DQP23"/>
      <c r="DQQ23"/>
      <c r="DQR23"/>
      <c r="DQS23"/>
      <c r="DQT23"/>
      <c r="DQU23"/>
      <c r="DQV23"/>
      <c r="DQW23"/>
      <c r="DQX23"/>
      <c r="DQY23"/>
      <c r="DQZ23"/>
      <c r="DRA23"/>
      <c r="DRB23"/>
      <c r="DRC23"/>
      <c r="DRD23"/>
      <c r="DRE23"/>
      <c r="DRF23"/>
      <c r="DRG23"/>
      <c r="DRH23"/>
      <c r="DRI23"/>
      <c r="DRJ23"/>
      <c r="DRK23"/>
      <c r="DRL23"/>
      <c r="DRM23"/>
      <c r="DRN23"/>
      <c r="DRO23"/>
      <c r="DRP23"/>
      <c r="DRQ23"/>
      <c r="DRR23"/>
      <c r="DRS23"/>
      <c r="DRT23"/>
      <c r="DRU23"/>
      <c r="DRV23"/>
      <c r="DRW23"/>
      <c r="DRX23"/>
      <c r="DRY23"/>
      <c r="DRZ23"/>
      <c r="DSA23"/>
      <c r="DSB23"/>
      <c r="DSC23"/>
      <c r="DSD23"/>
      <c r="DSE23"/>
      <c r="DSF23"/>
      <c r="DSG23"/>
      <c r="DSH23"/>
      <c r="DSI23"/>
      <c r="DSJ23"/>
      <c r="DSK23"/>
      <c r="DSL23"/>
      <c r="DSM23"/>
      <c r="DSN23"/>
      <c r="DSO23"/>
      <c r="DSP23"/>
      <c r="DSQ23"/>
      <c r="DSR23"/>
      <c r="DSS23"/>
      <c r="DST23"/>
      <c r="DSU23"/>
      <c r="DSV23"/>
      <c r="DSW23"/>
      <c r="DSX23"/>
      <c r="DSY23"/>
      <c r="DSZ23"/>
      <c r="DTA23"/>
      <c r="DTB23"/>
      <c r="DTC23"/>
      <c r="DTD23"/>
      <c r="DTE23"/>
      <c r="DTF23"/>
      <c r="DTG23"/>
      <c r="DTH23"/>
      <c r="DTI23"/>
      <c r="DTJ23"/>
      <c r="DTK23"/>
      <c r="DTL23"/>
      <c r="DTM23"/>
      <c r="DTN23"/>
      <c r="DTO23"/>
      <c r="DTP23"/>
      <c r="DTQ23"/>
      <c r="DTR23"/>
      <c r="DTS23"/>
      <c r="DTT23"/>
      <c r="DTU23"/>
      <c r="DTV23"/>
      <c r="DTW23"/>
      <c r="DTX23"/>
      <c r="DTY23"/>
      <c r="DTZ23"/>
      <c r="DUA23"/>
      <c r="DUB23"/>
      <c r="DUC23"/>
      <c r="DUD23"/>
      <c r="DUE23"/>
      <c r="DUF23"/>
      <c r="DUG23"/>
      <c r="DUH23"/>
      <c r="DUI23"/>
      <c r="DUJ23"/>
      <c r="DUK23"/>
      <c r="DUL23"/>
      <c r="DUM23"/>
      <c r="DUN23"/>
      <c r="DUO23"/>
      <c r="DUP23"/>
      <c r="DUQ23"/>
      <c r="DUR23"/>
      <c r="DUS23"/>
      <c r="DUT23"/>
      <c r="DUU23"/>
      <c r="DUV23"/>
      <c r="DUW23"/>
      <c r="DUX23"/>
      <c r="DUY23"/>
      <c r="DUZ23"/>
      <c r="DVA23"/>
      <c r="DVB23"/>
      <c r="DVC23"/>
      <c r="DVD23"/>
      <c r="DVE23"/>
      <c r="DVF23"/>
      <c r="DVG23"/>
      <c r="DVH23"/>
      <c r="DVI23"/>
      <c r="DVJ23"/>
      <c r="DVK23"/>
      <c r="DVL23"/>
      <c r="DVM23"/>
      <c r="DVN23"/>
      <c r="DVO23"/>
      <c r="DVP23"/>
      <c r="DVQ23"/>
      <c r="DVR23"/>
      <c r="DVS23"/>
      <c r="DVT23"/>
      <c r="DVU23"/>
      <c r="DVV23"/>
      <c r="DVW23"/>
      <c r="DVX23"/>
      <c r="DVY23"/>
      <c r="DVZ23"/>
      <c r="DWA23"/>
      <c r="DWB23"/>
      <c r="DWC23"/>
      <c r="DWD23"/>
      <c r="DWE23"/>
      <c r="DWF23"/>
      <c r="DWG23"/>
      <c r="DWH23"/>
      <c r="DWI23"/>
      <c r="DWJ23"/>
      <c r="DWK23"/>
      <c r="DWL23"/>
      <c r="DWM23"/>
      <c r="DWN23"/>
      <c r="DWO23"/>
      <c r="DWP23"/>
      <c r="DWQ23"/>
      <c r="DWR23"/>
      <c r="DWS23"/>
      <c r="DWT23"/>
      <c r="DWU23"/>
      <c r="DWV23"/>
      <c r="DWW23"/>
      <c r="DWX23"/>
      <c r="DWY23"/>
      <c r="DWZ23"/>
      <c r="DXA23"/>
      <c r="DXB23"/>
      <c r="DXC23"/>
      <c r="DXD23"/>
      <c r="DXE23"/>
      <c r="DXF23"/>
      <c r="DXG23"/>
      <c r="DXH23"/>
      <c r="DXI23"/>
      <c r="DXJ23"/>
      <c r="DXK23"/>
      <c r="DXL23"/>
      <c r="DXM23"/>
      <c r="DXN23"/>
      <c r="DXO23"/>
      <c r="DXP23"/>
      <c r="DXQ23"/>
      <c r="DXR23"/>
      <c r="DXS23"/>
      <c r="DXT23"/>
      <c r="DXU23"/>
      <c r="DXV23"/>
      <c r="DXW23"/>
      <c r="DXX23"/>
      <c r="DXY23"/>
      <c r="DXZ23"/>
      <c r="DYA23"/>
      <c r="DYB23"/>
      <c r="DYC23"/>
      <c r="DYD23"/>
      <c r="DYE23"/>
      <c r="DYF23"/>
      <c r="DYG23"/>
      <c r="DYH23"/>
      <c r="DYI23"/>
      <c r="DYJ23"/>
      <c r="DYK23"/>
      <c r="DYL23"/>
      <c r="DYM23"/>
      <c r="DYN23"/>
      <c r="DYO23"/>
      <c r="DYP23"/>
      <c r="DYQ23"/>
      <c r="DYR23"/>
      <c r="DYS23"/>
      <c r="DYT23"/>
      <c r="DYU23"/>
      <c r="DYV23"/>
      <c r="DYW23"/>
      <c r="DYX23"/>
      <c r="DYY23"/>
      <c r="DYZ23"/>
      <c r="DZA23"/>
      <c r="DZB23"/>
      <c r="DZC23"/>
      <c r="DZD23"/>
      <c r="DZE23"/>
      <c r="DZF23"/>
      <c r="DZG23"/>
      <c r="DZH23"/>
      <c r="DZI23"/>
      <c r="DZJ23"/>
      <c r="DZK23"/>
      <c r="DZL23"/>
      <c r="DZM23"/>
      <c r="DZN23"/>
      <c r="DZO23"/>
      <c r="DZP23"/>
      <c r="DZQ23"/>
      <c r="DZR23"/>
      <c r="DZS23"/>
      <c r="DZT23"/>
      <c r="DZU23"/>
      <c r="DZV23"/>
      <c r="DZW23"/>
      <c r="DZX23"/>
      <c r="DZY23"/>
      <c r="DZZ23"/>
      <c r="EAA23"/>
      <c r="EAB23"/>
      <c r="EAC23"/>
      <c r="EAD23"/>
      <c r="EAE23"/>
      <c r="EAF23"/>
      <c r="EAG23"/>
      <c r="EAH23"/>
      <c r="EAI23"/>
      <c r="EAJ23"/>
      <c r="EAK23"/>
      <c r="EAL23"/>
      <c r="EAM23"/>
      <c r="EAN23"/>
      <c r="EAO23"/>
      <c r="EAP23"/>
      <c r="EAQ23"/>
      <c r="EAR23"/>
      <c r="EAS23"/>
      <c r="EAT23"/>
      <c r="EAU23"/>
      <c r="EAV23"/>
      <c r="EAW23"/>
      <c r="EAX23"/>
      <c r="EAY23"/>
      <c r="EAZ23"/>
      <c r="EBA23"/>
      <c r="EBB23"/>
      <c r="EBC23"/>
      <c r="EBD23"/>
      <c r="EBE23"/>
      <c r="EBF23"/>
      <c r="EBG23"/>
      <c r="EBH23"/>
      <c r="EBI23"/>
      <c r="EBJ23"/>
      <c r="EBK23"/>
      <c r="EBL23"/>
      <c r="EBM23"/>
      <c r="EBN23"/>
      <c r="EBO23"/>
      <c r="EBP23"/>
      <c r="EBQ23"/>
      <c r="EBR23"/>
      <c r="EBS23"/>
      <c r="EBT23"/>
      <c r="EBU23"/>
      <c r="EBV23"/>
      <c r="EBW23"/>
      <c r="EBX23"/>
      <c r="EBY23"/>
      <c r="EBZ23"/>
      <c r="ECA23"/>
      <c r="ECB23"/>
      <c r="ECC23"/>
      <c r="ECD23"/>
      <c r="ECE23"/>
      <c r="ECF23"/>
      <c r="ECG23"/>
      <c r="ECH23"/>
      <c r="ECI23"/>
      <c r="ECJ23"/>
      <c r="ECK23"/>
      <c r="ECL23"/>
      <c r="ECM23"/>
      <c r="ECN23"/>
      <c r="ECO23"/>
      <c r="ECP23"/>
      <c r="ECQ23"/>
      <c r="ECR23"/>
      <c r="ECS23"/>
      <c r="ECT23"/>
      <c r="ECU23"/>
      <c r="ECV23"/>
      <c r="ECW23"/>
      <c r="ECX23"/>
      <c r="ECY23"/>
      <c r="ECZ23"/>
      <c r="EDA23"/>
      <c r="EDB23"/>
      <c r="EDC23"/>
      <c r="EDD23"/>
      <c r="EDE23"/>
      <c r="EDF23"/>
      <c r="EDG23"/>
      <c r="EDH23"/>
      <c r="EDI23"/>
      <c r="EDJ23"/>
      <c r="EDK23"/>
      <c r="EDL23"/>
      <c r="EDM23"/>
      <c r="EDN23"/>
      <c r="EDO23"/>
      <c r="EDP23"/>
      <c r="EDQ23"/>
      <c r="EDR23"/>
      <c r="EDS23"/>
      <c r="EDT23"/>
      <c r="EDU23"/>
      <c r="EDV23"/>
      <c r="EDW23"/>
      <c r="EDX23"/>
      <c r="EDY23"/>
      <c r="EDZ23"/>
      <c r="EEA23"/>
      <c r="EEB23"/>
      <c r="EEC23"/>
      <c r="EED23"/>
      <c r="EEE23"/>
      <c r="EEF23"/>
      <c r="EEG23"/>
      <c r="EEH23"/>
      <c r="EEI23"/>
      <c r="EEJ23"/>
      <c r="EEK23"/>
      <c r="EEL23"/>
      <c r="EEM23"/>
      <c r="EEN23"/>
      <c r="EEO23"/>
      <c r="EEP23"/>
      <c r="EEQ23"/>
      <c r="EER23"/>
      <c r="EES23"/>
      <c r="EET23"/>
      <c r="EEU23"/>
      <c r="EEV23"/>
      <c r="EEW23"/>
      <c r="EEX23"/>
      <c r="EEY23"/>
      <c r="EEZ23"/>
      <c r="EFA23"/>
      <c r="EFB23"/>
      <c r="EFC23"/>
      <c r="EFD23"/>
      <c r="EFE23"/>
      <c r="EFF23"/>
      <c r="EFG23"/>
      <c r="EFH23"/>
      <c r="EFI23"/>
      <c r="EFJ23"/>
      <c r="EFK23"/>
      <c r="EFL23"/>
      <c r="EFM23"/>
      <c r="EFN23"/>
      <c r="EFO23"/>
      <c r="EFP23"/>
      <c r="EFQ23"/>
      <c r="EFR23"/>
      <c r="EFS23"/>
      <c r="EFT23"/>
      <c r="EFU23"/>
      <c r="EFV23"/>
      <c r="EFW23"/>
      <c r="EFX23"/>
      <c r="EFY23"/>
      <c r="EFZ23"/>
      <c r="EGA23"/>
      <c r="EGB23"/>
      <c r="EGC23"/>
      <c r="EGD23"/>
      <c r="EGE23"/>
      <c r="EGF23"/>
      <c r="EGG23"/>
      <c r="EGH23"/>
      <c r="EGI23"/>
      <c r="EGJ23"/>
      <c r="EGK23"/>
      <c r="EGL23"/>
      <c r="EGM23"/>
      <c r="EGN23"/>
      <c r="EGO23"/>
      <c r="EGP23"/>
      <c r="EGQ23"/>
      <c r="EGR23"/>
      <c r="EGS23"/>
      <c r="EGT23"/>
      <c r="EGU23"/>
      <c r="EGV23"/>
      <c r="EGW23"/>
      <c r="EGX23"/>
      <c r="EGY23"/>
      <c r="EGZ23"/>
      <c r="EHA23"/>
      <c r="EHB23"/>
      <c r="EHC23"/>
      <c r="EHD23"/>
      <c r="EHE23"/>
      <c r="EHF23"/>
      <c r="EHG23"/>
      <c r="EHH23"/>
      <c r="EHI23"/>
      <c r="EHJ23"/>
      <c r="EHK23"/>
      <c r="EHL23"/>
      <c r="EHM23"/>
      <c r="EHN23"/>
      <c r="EHO23"/>
      <c r="EHP23"/>
      <c r="EHQ23"/>
      <c r="EHR23"/>
      <c r="EHS23"/>
      <c r="EHT23"/>
      <c r="EHU23"/>
      <c r="EHV23"/>
      <c r="EHW23"/>
      <c r="EHX23"/>
      <c r="EHY23"/>
      <c r="EHZ23"/>
      <c r="EIA23"/>
      <c r="EIB23"/>
      <c r="EIC23"/>
      <c r="EID23"/>
      <c r="EIE23"/>
      <c r="EIF23"/>
      <c r="EIG23"/>
      <c r="EIH23"/>
      <c r="EII23"/>
      <c r="EIJ23"/>
      <c r="EIK23"/>
      <c r="EIL23"/>
      <c r="EIM23"/>
      <c r="EIN23"/>
      <c r="EIO23"/>
      <c r="EIP23"/>
      <c r="EIQ23"/>
      <c r="EIR23"/>
      <c r="EIS23"/>
      <c r="EIT23"/>
      <c r="EIU23"/>
      <c r="EIV23"/>
      <c r="EIW23"/>
      <c r="EIX23"/>
      <c r="EIY23"/>
      <c r="EIZ23"/>
      <c r="EJA23"/>
      <c r="EJB23"/>
      <c r="EJC23"/>
      <c r="EJD23"/>
      <c r="EJE23"/>
      <c r="EJF23"/>
      <c r="EJG23"/>
      <c r="EJH23"/>
      <c r="EJI23"/>
      <c r="EJJ23"/>
      <c r="EJK23"/>
      <c r="EJL23"/>
      <c r="EJM23"/>
      <c r="EJN23"/>
      <c r="EJO23"/>
      <c r="EJP23"/>
      <c r="EJQ23"/>
      <c r="EJR23"/>
      <c r="EJS23"/>
      <c r="EJT23"/>
      <c r="EJU23"/>
      <c r="EJV23"/>
      <c r="EJW23"/>
      <c r="EJX23"/>
      <c r="EJY23"/>
      <c r="EJZ23"/>
      <c r="EKA23"/>
      <c r="EKB23"/>
      <c r="EKC23"/>
      <c r="EKD23"/>
      <c r="EKE23"/>
      <c r="EKF23"/>
      <c r="EKG23"/>
      <c r="EKH23"/>
      <c r="EKI23"/>
      <c r="EKJ23"/>
      <c r="EKK23"/>
      <c r="EKL23"/>
      <c r="EKM23"/>
      <c r="EKN23"/>
      <c r="EKO23"/>
      <c r="EKP23"/>
      <c r="EKQ23"/>
      <c r="EKR23"/>
      <c r="EKS23"/>
      <c r="EKT23"/>
      <c r="EKU23"/>
      <c r="EKV23"/>
      <c r="EKW23"/>
      <c r="EKX23"/>
      <c r="EKY23"/>
      <c r="EKZ23"/>
      <c r="ELA23"/>
      <c r="ELB23"/>
      <c r="ELC23"/>
      <c r="ELD23"/>
      <c r="ELE23"/>
      <c r="ELF23"/>
      <c r="ELG23"/>
      <c r="ELH23"/>
      <c r="ELI23"/>
      <c r="ELJ23"/>
      <c r="ELK23"/>
      <c r="ELL23"/>
      <c r="ELM23"/>
      <c r="ELN23"/>
      <c r="ELO23"/>
      <c r="ELP23"/>
      <c r="ELQ23"/>
      <c r="ELR23"/>
      <c r="ELS23"/>
      <c r="ELT23"/>
      <c r="ELU23"/>
      <c r="ELV23"/>
      <c r="ELW23"/>
      <c r="ELX23"/>
      <c r="ELY23"/>
      <c r="ELZ23"/>
      <c r="EMA23"/>
      <c r="EMB23"/>
      <c r="EMC23"/>
      <c r="EMD23"/>
      <c r="EME23"/>
      <c r="EMF23"/>
      <c r="EMG23"/>
      <c r="EMH23"/>
      <c r="EMI23"/>
      <c r="EMJ23"/>
      <c r="EMK23"/>
      <c r="EML23"/>
      <c r="EMM23"/>
      <c r="EMN23"/>
      <c r="EMO23"/>
      <c r="EMP23"/>
      <c r="EMQ23"/>
      <c r="EMR23"/>
      <c r="EMS23"/>
      <c r="EMT23"/>
      <c r="EMU23"/>
      <c r="EMV23"/>
      <c r="EMW23"/>
      <c r="EMX23"/>
      <c r="EMY23"/>
      <c r="EMZ23"/>
      <c r="ENA23"/>
      <c r="ENB23"/>
      <c r="ENC23"/>
      <c r="END23"/>
      <c r="ENE23"/>
      <c r="ENF23"/>
      <c r="ENG23"/>
      <c r="ENH23"/>
      <c r="ENI23"/>
      <c r="ENJ23"/>
      <c r="ENK23"/>
      <c r="ENL23"/>
      <c r="ENM23"/>
      <c r="ENN23"/>
      <c r="ENO23"/>
      <c r="ENP23"/>
      <c r="ENQ23"/>
      <c r="ENR23"/>
      <c r="ENS23"/>
      <c r="ENT23"/>
      <c r="ENU23"/>
      <c r="ENV23"/>
      <c r="ENW23"/>
      <c r="ENX23"/>
      <c r="ENY23"/>
      <c r="ENZ23"/>
      <c r="EOA23"/>
      <c r="EOB23"/>
      <c r="EOC23"/>
      <c r="EOD23"/>
      <c r="EOE23"/>
      <c r="EOF23"/>
      <c r="EOG23"/>
      <c r="EOH23"/>
      <c r="EOI23"/>
      <c r="EOJ23"/>
      <c r="EOK23"/>
      <c r="EOL23"/>
      <c r="EOM23"/>
      <c r="EON23"/>
      <c r="EOO23"/>
      <c r="EOP23"/>
      <c r="EOQ23"/>
      <c r="EOR23"/>
      <c r="EOS23"/>
      <c r="EOT23"/>
      <c r="EOU23"/>
      <c r="EOV23"/>
      <c r="EOW23"/>
      <c r="EOX23"/>
      <c r="EOY23"/>
      <c r="EOZ23"/>
      <c r="EPA23"/>
      <c r="EPB23"/>
      <c r="EPC23"/>
      <c r="EPD23"/>
      <c r="EPE23"/>
      <c r="EPF23"/>
      <c r="EPG23"/>
      <c r="EPH23"/>
      <c r="EPI23"/>
      <c r="EPJ23"/>
      <c r="EPK23"/>
      <c r="EPL23"/>
      <c r="EPM23"/>
      <c r="EPN23"/>
      <c r="EPO23"/>
      <c r="EPP23"/>
      <c r="EPQ23"/>
      <c r="EPR23"/>
      <c r="EPS23"/>
      <c r="EPT23"/>
      <c r="EPU23"/>
      <c r="EPV23"/>
      <c r="EPW23"/>
      <c r="EPX23"/>
      <c r="EPY23"/>
      <c r="EPZ23"/>
      <c r="EQA23"/>
      <c r="EQB23"/>
      <c r="EQC23"/>
      <c r="EQD23"/>
      <c r="EQE23"/>
      <c r="EQF23"/>
      <c r="EQG23"/>
      <c r="EQH23"/>
      <c r="EQI23"/>
      <c r="EQJ23"/>
      <c r="EQK23"/>
      <c r="EQL23"/>
      <c r="EQM23"/>
      <c r="EQN23"/>
      <c r="EQO23"/>
      <c r="EQP23"/>
      <c r="EQQ23"/>
      <c r="EQR23"/>
      <c r="EQS23"/>
      <c r="EQT23"/>
      <c r="EQU23"/>
      <c r="EQV23"/>
      <c r="EQW23"/>
      <c r="EQX23"/>
      <c r="EQY23"/>
      <c r="EQZ23"/>
      <c r="ERA23"/>
      <c r="ERB23"/>
      <c r="ERC23"/>
      <c r="ERD23"/>
      <c r="ERE23"/>
      <c r="ERF23"/>
      <c r="ERG23"/>
      <c r="ERH23"/>
      <c r="ERI23"/>
      <c r="ERJ23"/>
      <c r="ERK23"/>
      <c r="ERL23"/>
      <c r="ERM23"/>
      <c r="ERN23"/>
      <c r="ERO23"/>
      <c r="ERP23"/>
      <c r="ERQ23"/>
      <c r="ERR23"/>
      <c r="ERS23"/>
      <c r="ERT23"/>
      <c r="ERU23"/>
      <c r="ERV23"/>
      <c r="ERW23"/>
      <c r="ERX23"/>
      <c r="ERY23"/>
      <c r="ERZ23"/>
      <c r="ESA23"/>
      <c r="ESB23"/>
      <c r="ESC23"/>
      <c r="ESD23"/>
      <c r="ESE23"/>
      <c r="ESF23"/>
      <c r="ESG23"/>
      <c r="ESH23"/>
      <c r="ESI23"/>
      <c r="ESJ23"/>
      <c r="ESK23"/>
      <c r="ESL23"/>
      <c r="ESM23"/>
      <c r="ESN23"/>
      <c r="ESO23"/>
      <c r="ESP23"/>
      <c r="ESQ23"/>
      <c r="ESR23"/>
      <c r="ESS23"/>
      <c r="EST23"/>
      <c r="ESU23"/>
      <c r="ESV23"/>
      <c r="ESW23"/>
      <c r="ESX23"/>
      <c r="ESY23"/>
      <c r="ESZ23"/>
      <c r="ETA23"/>
      <c r="ETB23"/>
      <c r="ETC23"/>
      <c r="ETD23"/>
      <c r="ETE23"/>
      <c r="ETF23"/>
      <c r="ETG23"/>
      <c r="ETH23"/>
      <c r="ETI23"/>
      <c r="ETJ23"/>
      <c r="ETK23"/>
      <c r="ETL23"/>
      <c r="ETM23"/>
      <c r="ETN23"/>
      <c r="ETO23"/>
      <c r="ETP23"/>
      <c r="ETQ23"/>
      <c r="ETR23"/>
      <c r="ETS23"/>
      <c r="ETT23"/>
      <c r="ETU23"/>
      <c r="ETV23"/>
      <c r="ETW23"/>
      <c r="ETX23"/>
      <c r="ETY23"/>
      <c r="ETZ23"/>
      <c r="EUA23"/>
      <c r="EUB23"/>
      <c r="EUC23"/>
      <c r="EUD23"/>
      <c r="EUE23"/>
      <c r="EUF23"/>
      <c r="EUG23"/>
      <c r="EUH23"/>
      <c r="EUI23"/>
      <c r="EUJ23"/>
      <c r="EUK23"/>
      <c r="EUL23"/>
      <c r="EUM23"/>
      <c r="EUN23"/>
      <c r="EUO23"/>
      <c r="EUP23"/>
      <c r="EUQ23"/>
      <c r="EUR23"/>
      <c r="EUS23"/>
      <c r="EUT23"/>
      <c r="EUU23"/>
      <c r="EUV23"/>
      <c r="EUW23"/>
      <c r="EUX23"/>
      <c r="EUY23"/>
      <c r="EUZ23"/>
      <c r="EVA23"/>
      <c r="EVB23"/>
      <c r="EVC23"/>
      <c r="EVD23"/>
      <c r="EVE23"/>
      <c r="EVF23"/>
      <c r="EVG23"/>
      <c r="EVH23"/>
      <c r="EVI23"/>
      <c r="EVJ23"/>
      <c r="EVK23"/>
      <c r="EVL23"/>
      <c r="EVM23"/>
      <c r="EVN23"/>
      <c r="EVO23"/>
      <c r="EVP23"/>
      <c r="EVQ23"/>
      <c r="EVR23"/>
      <c r="EVS23"/>
      <c r="EVT23"/>
      <c r="EVU23"/>
      <c r="EVV23"/>
      <c r="EVW23"/>
      <c r="EVX23"/>
      <c r="EVY23"/>
      <c r="EVZ23"/>
      <c r="EWA23"/>
      <c r="EWB23"/>
      <c r="EWC23"/>
      <c r="EWD23"/>
      <c r="EWE23"/>
      <c r="EWF23"/>
      <c r="EWG23"/>
      <c r="EWH23"/>
      <c r="EWI23"/>
      <c r="EWJ23"/>
      <c r="EWK23"/>
      <c r="EWL23"/>
      <c r="EWM23"/>
      <c r="EWN23"/>
      <c r="EWO23"/>
      <c r="EWP23"/>
      <c r="EWQ23"/>
      <c r="EWR23"/>
      <c r="EWS23"/>
      <c r="EWT23"/>
      <c r="EWU23"/>
      <c r="EWV23"/>
      <c r="EWW23"/>
      <c r="EWX23"/>
      <c r="EWY23"/>
      <c r="EWZ23"/>
      <c r="EXA23"/>
      <c r="EXB23"/>
      <c r="EXC23"/>
      <c r="EXD23"/>
      <c r="EXE23"/>
      <c r="EXF23"/>
      <c r="EXG23"/>
      <c r="EXH23"/>
      <c r="EXI23"/>
      <c r="EXJ23"/>
      <c r="EXK23"/>
      <c r="EXL23"/>
      <c r="EXM23"/>
      <c r="EXN23"/>
      <c r="EXO23"/>
      <c r="EXP23"/>
      <c r="EXQ23"/>
      <c r="EXR23"/>
      <c r="EXS23"/>
      <c r="EXT23"/>
      <c r="EXU23"/>
      <c r="EXV23"/>
      <c r="EXW23"/>
      <c r="EXX23"/>
      <c r="EXY23"/>
      <c r="EXZ23"/>
      <c r="EYA23"/>
      <c r="EYB23"/>
      <c r="EYC23"/>
      <c r="EYD23"/>
      <c r="EYE23"/>
      <c r="EYF23"/>
      <c r="EYG23"/>
      <c r="EYH23"/>
      <c r="EYI23"/>
      <c r="EYJ23"/>
      <c r="EYK23"/>
      <c r="EYL23"/>
      <c r="EYM23"/>
      <c r="EYN23"/>
      <c r="EYO23"/>
      <c r="EYP23"/>
      <c r="EYQ23"/>
      <c r="EYR23"/>
      <c r="EYS23"/>
      <c r="EYT23"/>
      <c r="EYU23"/>
      <c r="EYV23"/>
      <c r="EYW23"/>
      <c r="EYX23"/>
      <c r="EYY23"/>
      <c r="EYZ23"/>
      <c r="EZA23"/>
      <c r="EZB23"/>
      <c r="EZC23"/>
      <c r="EZD23"/>
      <c r="EZE23"/>
      <c r="EZF23"/>
      <c r="EZG23"/>
      <c r="EZH23"/>
      <c r="EZI23"/>
      <c r="EZJ23"/>
      <c r="EZK23"/>
      <c r="EZL23"/>
      <c r="EZM23"/>
      <c r="EZN23"/>
      <c r="EZO23"/>
      <c r="EZP23"/>
      <c r="EZQ23"/>
      <c r="EZR23"/>
      <c r="EZS23"/>
      <c r="EZT23"/>
      <c r="EZU23"/>
      <c r="EZV23"/>
      <c r="EZW23"/>
      <c r="EZX23"/>
      <c r="EZY23"/>
      <c r="EZZ23"/>
      <c r="FAA23"/>
      <c r="FAB23"/>
      <c r="FAC23"/>
      <c r="FAD23"/>
      <c r="FAE23"/>
      <c r="FAF23"/>
      <c r="FAG23"/>
      <c r="FAH23"/>
      <c r="FAI23"/>
      <c r="FAJ23"/>
      <c r="FAK23"/>
      <c r="FAL23"/>
      <c r="FAM23"/>
      <c r="FAN23"/>
      <c r="FAO23"/>
      <c r="FAP23"/>
      <c r="FAQ23"/>
      <c r="FAR23"/>
      <c r="FAS23"/>
      <c r="FAT23"/>
      <c r="FAU23"/>
      <c r="FAV23"/>
      <c r="FAW23"/>
      <c r="FAX23"/>
      <c r="FAY23"/>
      <c r="FAZ23"/>
      <c r="FBA23"/>
      <c r="FBB23"/>
      <c r="FBC23"/>
      <c r="FBD23"/>
      <c r="FBE23"/>
      <c r="FBF23"/>
      <c r="FBG23"/>
      <c r="FBH23"/>
      <c r="FBI23"/>
      <c r="FBJ23"/>
      <c r="FBK23"/>
      <c r="FBL23"/>
      <c r="FBM23"/>
      <c r="FBN23"/>
      <c r="FBO23"/>
      <c r="FBP23"/>
      <c r="FBQ23"/>
      <c r="FBR23"/>
      <c r="FBS23"/>
      <c r="FBT23"/>
      <c r="FBU23"/>
      <c r="FBV23"/>
      <c r="FBW23"/>
      <c r="FBX23"/>
      <c r="FBY23"/>
      <c r="FBZ23"/>
      <c r="FCA23"/>
      <c r="FCB23"/>
      <c r="FCC23"/>
      <c r="FCD23"/>
      <c r="FCE23"/>
      <c r="FCF23"/>
      <c r="FCG23"/>
      <c r="FCH23"/>
      <c r="FCI23"/>
      <c r="FCJ23"/>
      <c r="FCK23"/>
      <c r="FCL23"/>
      <c r="FCM23"/>
      <c r="FCN23"/>
      <c r="FCO23"/>
      <c r="FCP23"/>
      <c r="FCQ23"/>
      <c r="FCR23"/>
      <c r="FCS23"/>
      <c r="FCT23"/>
      <c r="FCU23"/>
      <c r="FCV23"/>
      <c r="FCW23"/>
      <c r="FCX23"/>
      <c r="FCY23"/>
      <c r="FCZ23"/>
      <c r="FDA23"/>
      <c r="FDB23"/>
      <c r="FDC23"/>
      <c r="FDD23"/>
      <c r="FDE23"/>
      <c r="FDF23"/>
      <c r="FDG23"/>
      <c r="FDH23"/>
      <c r="FDI23"/>
      <c r="FDJ23"/>
      <c r="FDK23"/>
      <c r="FDL23"/>
      <c r="FDM23"/>
      <c r="FDN23"/>
      <c r="FDO23"/>
      <c r="FDP23"/>
      <c r="FDQ23"/>
      <c r="FDR23"/>
      <c r="FDS23"/>
      <c r="FDT23"/>
      <c r="FDU23"/>
      <c r="FDV23"/>
      <c r="FDW23"/>
      <c r="FDX23"/>
      <c r="FDY23"/>
      <c r="FDZ23"/>
      <c r="FEA23"/>
      <c r="FEB23"/>
      <c r="FEC23"/>
      <c r="FED23"/>
      <c r="FEE23"/>
      <c r="FEF23"/>
      <c r="FEG23"/>
      <c r="FEH23"/>
      <c r="FEI23"/>
      <c r="FEJ23"/>
      <c r="FEK23"/>
      <c r="FEL23"/>
      <c r="FEM23"/>
      <c r="FEN23"/>
      <c r="FEO23"/>
      <c r="FEP23"/>
      <c r="FEQ23"/>
      <c r="FER23"/>
      <c r="FES23"/>
      <c r="FET23"/>
      <c r="FEU23"/>
      <c r="FEV23"/>
      <c r="FEW23"/>
      <c r="FEX23"/>
      <c r="FEY23"/>
      <c r="FEZ23"/>
      <c r="FFA23"/>
      <c r="FFB23"/>
      <c r="FFC23"/>
      <c r="FFD23"/>
      <c r="FFE23"/>
      <c r="FFF23"/>
      <c r="FFG23"/>
      <c r="FFH23"/>
      <c r="FFI23"/>
      <c r="FFJ23"/>
      <c r="FFK23"/>
      <c r="FFL23"/>
      <c r="FFM23"/>
      <c r="FFN23"/>
      <c r="FFO23"/>
      <c r="FFP23"/>
      <c r="FFQ23"/>
      <c r="FFR23"/>
      <c r="FFS23"/>
      <c r="FFT23"/>
      <c r="FFU23"/>
      <c r="FFV23"/>
      <c r="FFW23"/>
      <c r="FFX23"/>
      <c r="FFY23"/>
      <c r="FFZ23"/>
      <c r="FGA23"/>
      <c r="FGB23"/>
      <c r="FGC23"/>
      <c r="FGD23"/>
      <c r="FGE23"/>
      <c r="FGF23"/>
      <c r="FGG23"/>
      <c r="FGH23"/>
      <c r="FGI23"/>
      <c r="FGJ23"/>
      <c r="FGK23"/>
      <c r="FGL23"/>
      <c r="FGM23"/>
      <c r="FGN23"/>
      <c r="FGO23"/>
      <c r="FGP23"/>
      <c r="FGQ23"/>
      <c r="FGR23"/>
      <c r="FGS23"/>
      <c r="FGT23"/>
      <c r="FGU23"/>
      <c r="FGV23"/>
      <c r="FGW23"/>
      <c r="FGX23"/>
      <c r="FGY23"/>
      <c r="FGZ23"/>
      <c r="FHA23"/>
      <c r="FHB23"/>
      <c r="FHC23"/>
      <c r="FHD23"/>
      <c r="FHE23"/>
      <c r="FHF23"/>
      <c r="FHG23"/>
      <c r="FHH23"/>
      <c r="FHI23"/>
      <c r="FHJ23"/>
      <c r="FHK23"/>
      <c r="FHL23"/>
      <c r="FHM23"/>
      <c r="FHN23"/>
      <c r="FHO23"/>
      <c r="FHP23"/>
      <c r="FHQ23"/>
      <c r="FHR23"/>
      <c r="FHS23"/>
      <c r="FHT23"/>
      <c r="FHU23"/>
      <c r="FHV23"/>
      <c r="FHW23"/>
      <c r="FHX23"/>
      <c r="FHY23"/>
      <c r="FHZ23"/>
      <c r="FIA23"/>
      <c r="FIB23"/>
      <c r="FIC23"/>
      <c r="FID23"/>
      <c r="FIE23"/>
      <c r="FIF23"/>
      <c r="FIG23"/>
      <c r="FIH23"/>
      <c r="FII23"/>
      <c r="FIJ23"/>
      <c r="FIK23"/>
      <c r="FIL23"/>
      <c r="FIM23"/>
      <c r="FIN23"/>
      <c r="FIO23"/>
      <c r="FIP23"/>
      <c r="FIQ23"/>
      <c r="FIR23"/>
      <c r="FIS23"/>
      <c r="FIT23"/>
      <c r="FIU23"/>
      <c r="FIV23"/>
      <c r="FIW23"/>
      <c r="FIX23"/>
      <c r="FIY23"/>
      <c r="FIZ23"/>
      <c r="FJA23"/>
      <c r="FJB23"/>
      <c r="FJC23"/>
      <c r="FJD23"/>
      <c r="FJE23"/>
      <c r="FJF23"/>
      <c r="FJG23"/>
      <c r="FJH23"/>
      <c r="FJI23"/>
      <c r="FJJ23"/>
      <c r="FJK23"/>
      <c r="FJL23"/>
      <c r="FJM23"/>
      <c r="FJN23"/>
      <c r="FJO23"/>
      <c r="FJP23"/>
      <c r="FJQ23"/>
      <c r="FJR23"/>
      <c r="FJS23"/>
      <c r="FJT23"/>
      <c r="FJU23"/>
      <c r="FJV23"/>
      <c r="FJW23"/>
      <c r="FJX23"/>
      <c r="FJY23"/>
      <c r="FJZ23"/>
      <c r="FKA23"/>
      <c r="FKB23"/>
      <c r="FKC23"/>
      <c r="FKD23"/>
      <c r="FKE23"/>
      <c r="FKF23"/>
      <c r="FKG23"/>
      <c r="FKH23"/>
      <c r="FKI23"/>
      <c r="FKJ23"/>
      <c r="FKK23"/>
      <c r="FKL23"/>
      <c r="FKM23"/>
      <c r="FKN23"/>
      <c r="FKO23"/>
      <c r="FKP23"/>
      <c r="FKQ23"/>
      <c r="FKR23"/>
      <c r="FKS23"/>
      <c r="FKT23"/>
      <c r="FKU23"/>
      <c r="FKV23"/>
      <c r="FKW23"/>
      <c r="FKX23"/>
      <c r="FKY23"/>
      <c r="FKZ23"/>
      <c r="FLA23"/>
      <c r="FLB23"/>
      <c r="FLC23"/>
      <c r="FLD23"/>
      <c r="FLE23"/>
      <c r="FLF23"/>
      <c r="FLG23"/>
      <c r="FLH23"/>
      <c r="FLI23"/>
      <c r="FLJ23"/>
      <c r="FLK23"/>
      <c r="FLL23"/>
      <c r="FLM23"/>
      <c r="FLN23"/>
      <c r="FLO23"/>
      <c r="FLP23"/>
      <c r="FLQ23"/>
      <c r="FLR23"/>
      <c r="FLS23"/>
      <c r="FLT23"/>
      <c r="FLU23"/>
      <c r="FLV23"/>
      <c r="FLW23"/>
      <c r="FLX23"/>
      <c r="FLY23"/>
      <c r="FLZ23"/>
      <c r="FMA23"/>
      <c r="FMB23"/>
      <c r="FMC23"/>
      <c r="FMD23"/>
      <c r="FME23"/>
      <c r="FMF23"/>
      <c r="FMG23"/>
      <c r="FMH23"/>
      <c r="FMI23"/>
      <c r="FMJ23"/>
      <c r="FMK23"/>
      <c r="FML23"/>
      <c r="FMM23"/>
      <c r="FMN23"/>
      <c r="FMO23"/>
      <c r="FMP23"/>
      <c r="FMQ23"/>
      <c r="FMR23"/>
      <c r="FMS23"/>
      <c r="FMT23"/>
      <c r="FMU23"/>
      <c r="FMV23"/>
      <c r="FMW23"/>
      <c r="FMX23"/>
      <c r="FMY23"/>
      <c r="FMZ23"/>
      <c r="FNA23"/>
      <c r="FNB23"/>
      <c r="FNC23"/>
      <c r="FND23"/>
      <c r="FNE23"/>
      <c r="FNF23"/>
      <c r="FNG23"/>
      <c r="FNH23"/>
      <c r="FNI23"/>
      <c r="FNJ23"/>
      <c r="FNK23"/>
      <c r="FNL23"/>
      <c r="FNM23"/>
      <c r="FNN23"/>
      <c r="FNO23"/>
      <c r="FNP23"/>
      <c r="FNQ23"/>
      <c r="FNR23"/>
      <c r="FNS23"/>
      <c r="FNT23"/>
      <c r="FNU23"/>
      <c r="FNV23"/>
      <c r="FNW23"/>
      <c r="FNX23"/>
      <c r="FNY23"/>
      <c r="FNZ23"/>
      <c r="FOA23"/>
      <c r="FOB23"/>
      <c r="FOC23"/>
      <c r="FOD23"/>
      <c r="FOE23"/>
      <c r="FOF23"/>
      <c r="FOG23"/>
      <c r="FOH23"/>
      <c r="FOI23"/>
      <c r="FOJ23"/>
      <c r="FOK23"/>
      <c r="FOL23"/>
      <c r="FOM23"/>
      <c r="FON23"/>
      <c r="FOO23"/>
      <c r="FOP23"/>
      <c r="FOQ23"/>
      <c r="FOR23"/>
      <c r="FOS23"/>
      <c r="FOT23"/>
      <c r="FOU23"/>
      <c r="FOV23"/>
      <c r="FOW23"/>
      <c r="FOX23"/>
      <c r="FOY23"/>
      <c r="FOZ23"/>
      <c r="FPA23"/>
      <c r="FPB23"/>
      <c r="FPC23"/>
      <c r="FPD23"/>
      <c r="FPE23"/>
      <c r="FPF23"/>
      <c r="FPG23"/>
      <c r="FPH23"/>
      <c r="FPI23"/>
      <c r="FPJ23"/>
      <c r="FPK23"/>
      <c r="FPL23"/>
      <c r="FPM23"/>
      <c r="FPN23"/>
      <c r="FPO23"/>
      <c r="FPP23"/>
      <c r="FPQ23"/>
      <c r="FPR23"/>
      <c r="FPS23"/>
      <c r="FPT23"/>
      <c r="FPU23"/>
      <c r="FPV23"/>
      <c r="FPW23"/>
      <c r="FPX23"/>
      <c r="FPY23"/>
      <c r="FPZ23"/>
      <c r="FQA23"/>
      <c r="FQB23"/>
      <c r="FQC23"/>
      <c r="FQD23"/>
      <c r="FQE23"/>
      <c r="FQF23"/>
      <c r="FQG23"/>
      <c r="FQH23"/>
      <c r="FQI23"/>
      <c r="FQJ23"/>
      <c r="FQK23"/>
      <c r="FQL23"/>
      <c r="FQM23"/>
      <c r="FQN23"/>
      <c r="FQO23"/>
      <c r="FQP23"/>
      <c r="FQQ23"/>
      <c r="FQR23"/>
      <c r="FQS23"/>
      <c r="FQT23"/>
      <c r="FQU23"/>
      <c r="FQV23"/>
      <c r="FQW23"/>
      <c r="FQX23"/>
      <c r="FQY23"/>
      <c r="FQZ23"/>
      <c r="FRA23"/>
      <c r="FRB23"/>
      <c r="FRC23"/>
      <c r="FRD23"/>
      <c r="FRE23"/>
      <c r="FRF23"/>
      <c r="FRG23"/>
      <c r="FRH23"/>
      <c r="FRI23"/>
      <c r="FRJ23"/>
      <c r="FRK23"/>
      <c r="FRL23"/>
      <c r="FRM23"/>
      <c r="FRN23"/>
      <c r="FRO23"/>
      <c r="FRP23"/>
      <c r="FRQ23"/>
      <c r="FRR23"/>
      <c r="FRS23"/>
      <c r="FRT23"/>
      <c r="FRU23"/>
      <c r="FRV23"/>
      <c r="FRW23"/>
      <c r="FRX23"/>
      <c r="FRY23"/>
      <c r="FRZ23"/>
      <c r="FSA23"/>
      <c r="FSB23"/>
      <c r="FSC23"/>
      <c r="FSD23"/>
      <c r="FSE23"/>
      <c r="FSF23"/>
      <c r="FSG23"/>
      <c r="FSH23"/>
      <c r="FSI23"/>
      <c r="FSJ23"/>
      <c r="FSK23"/>
      <c r="FSL23"/>
      <c r="FSM23"/>
      <c r="FSN23"/>
      <c r="FSO23"/>
      <c r="FSP23"/>
      <c r="FSQ23"/>
      <c r="FSR23"/>
      <c r="FSS23"/>
      <c r="FST23"/>
      <c r="FSU23"/>
      <c r="FSV23"/>
      <c r="FSW23"/>
      <c r="FSX23"/>
      <c r="FSY23"/>
      <c r="FSZ23"/>
      <c r="FTA23"/>
      <c r="FTB23"/>
      <c r="FTC23"/>
      <c r="FTD23"/>
      <c r="FTE23"/>
      <c r="FTF23"/>
      <c r="FTG23"/>
      <c r="FTH23"/>
      <c r="FTI23"/>
      <c r="FTJ23"/>
      <c r="FTK23"/>
      <c r="FTL23"/>
      <c r="FTM23"/>
      <c r="FTN23"/>
      <c r="FTO23"/>
      <c r="FTP23"/>
      <c r="FTQ23"/>
      <c r="FTR23"/>
      <c r="FTS23"/>
      <c r="FTT23"/>
      <c r="FTU23"/>
      <c r="FTV23"/>
      <c r="FTW23"/>
      <c r="FTX23"/>
      <c r="FTY23"/>
      <c r="FTZ23"/>
      <c r="FUA23"/>
      <c r="FUB23"/>
      <c r="FUC23"/>
      <c r="FUD23"/>
      <c r="FUE23"/>
      <c r="FUF23"/>
      <c r="FUG23"/>
      <c r="FUH23"/>
      <c r="FUI23"/>
      <c r="FUJ23"/>
      <c r="FUK23"/>
      <c r="FUL23"/>
      <c r="FUM23"/>
      <c r="FUN23"/>
      <c r="FUO23"/>
      <c r="FUP23"/>
      <c r="FUQ23"/>
      <c r="FUR23"/>
      <c r="FUS23"/>
      <c r="FUT23"/>
      <c r="FUU23"/>
      <c r="FUV23"/>
      <c r="FUW23"/>
      <c r="FUX23"/>
      <c r="FUY23"/>
      <c r="FUZ23"/>
      <c r="FVA23"/>
      <c r="FVB23"/>
      <c r="FVC23"/>
      <c r="FVD23"/>
      <c r="FVE23"/>
      <c r="FVF23"/>
      <c r="FVG23"/>
      <c r="FVH23"/>
      <c r="FVI23"/>
      <c r="FVJ23"/>
      <c r="FVK23"/>
      <c r="FVL23"/>
      <c r="FVM23"/>
      <c r="FVN23"/>
      <c r="FVO23"/>
      <c r="FVP23"/>
      <c r="FVQ23"/>
      <c r="FVR23"/>
      <c r="FVS23"/>
      <c r="FVT23"/>
      <c r="FVU23"/>
      <c r="FVV23"/>
      <c r="FVW23"/>
      <c r="FVX23"/>
      <c r="FVY23"/>
      <c r="FVZ23"/>
      <c r="FWA23"/>
      <c r="FWB23"/>
      <c r="FWC23"/>
      <c r="FWD23"/>
      <c r="FWE23"/>
      <c r="FWF23"/>
      <c r="FWG23"/>
      <c r="FWH23"/>
      <c r="FWI23"/>
      <c r="FWJ23"/>
      <c r="FWK23"/>
      <c r="FWL23"/>
      <c r="FWM23"/>
      <c r="FWN23"/>
      <c r="FWO23"/>
      <c r="FWP23"/>
      <c r="FWQ23"/>
      <c r="FWR23"/>
      <c r="FWS23"/>
      <c r="FWT23"/>
      <c r="FWU23"/>
      <c r="FWV23"/>
      <c r="FWW23"/>
      <c r="FWX23"/>
      <c r="FWY23"/>
      <c r="FWZ23"/>
      <c r="FXA23"/>
      <c r="FXB23"/>
      <c r="FXC23"/>
      <c r="FXD23"/>
      <c r="FXE23"/>
      <c r="FXF23"/>
      <c r="FXG23"/>
      <c r="FXH23"/>
      <c r="FXI23"/>
      <c r="FXJ23"/>
      <c r="FXK23"/>
      <c r="FXL23"/>
      <c r="FXM23"/>
      <c r="FXN23"/>
      <c r="FXO23"/>
      <c r="FXP23"/>
      <c r="FXQ23"/>
      <c r="FXR23"/>
      <c r="FXS23"/>
      <c r="FXT23"/>
      <c r="FXU23"/>
      <c r="FXV23"/>
      <c r="FXW23"/>
      <c r="FXX23"/>
      <c r="FXY23"/>
      <c r="FXZ23"/>
      <c r="FYA23"/>
      <c r="FYB23"/>
      <c r="FYC23"/>
      <c r="FYD23"/>
      <c r="FYE23"/>
      <c r="FYF23"/>
      <c r="FYG23"/>
      <c r="FYH23"/>
      <c r="FYI23"/>
      <c r="FYJ23"/>
      <c r="FYK23"/>
      <c r="FYL23"/>
      <c r="FYM23"/>
      <c r="FYN23"/>
      <c r="FYO23"/>
      <c r="FYP23"/>
      <c r="FYQ23"/>
      <c r="FYR23"/>
      <c r="FYS23"/>
      <c r="FYT23"/>
      <c r="FYU23"/>
      <c r="FYV23"/>
      <c r="FYW23"/>
      <c r="FYX23"/>
      <c r="FYY23"/>
      <c r="FYZ23"/>
      <c r="FZA23"/>
      <c r="FZB23"/>
      <c r="FZC23"/>
      <c r="FZD23"/>
      <c r="FZE23"/>
      <c r="FZF23"/>
      <c r="FZG23"/>
      <c r="FZH23"/>
      <c r="FZI23"/>
      <c r="FZJ23"/>
      <c r="FZK23"/>
      <c r="FZL23"/>
      <c r="FZM23"/>
      <c r="FZN23"/>
      <c r="FZO23"/>
      <c r="FZP23"/>
      <c r="FZQ23"/>
      <c r="FZR23"/>
      <c r="FZS23"/>
      <c r="FZT23"/>
      <c r="FZU23"/>
      <c r="FZV23"/>
      <c r="FZW23"/>
      <c r="FZX23"/>
      <c r="FZY23"/>
      <c r="FZZ23"/>
      <c r="GAA23"/>
      <c r="GAB23"/>
      <c r="GAC23"/>
      <c r="GAD23"/>
      <c r="GAE23"/>
      <c r="GAF23"/>
      <c r="GAG23"/>
      <c r="GAH23"/>
      <c r="GAI23"/>
      <c r="GAJ23"/>
      <c r="GAK23"/>
      <c r="GAL23"/>
      <c r="GAM23"/>
      <c r="GAN23"/>
      <c r="GAO23"/>
      <c r="GAP23"/>
      <c r="GAQ23"/>
      <c r="GAR23"/>
      <c r="GAS23"/>
      <c r="GAT23"/>
      <c r="GAU23"/>
      <c r="GAV23"/>
      <c r="GAW23"/>
      <c r="GAX23"/>
      <c r="GAY23"/>
      <c r="GAZ23"/>
      <c r="GBA23"/>
      <c r="GBB23"/>
      <c r="GBC23"/>
      <c r="GBD23"/>
      <c r="GBE23"/>
      <c r="GBF23"/>
      <c r="GBG23"/>
      <c r="GBH23"/>
      <c r="GBI23"/>
      <c r="GBJ23"/>
      <c r="GBK23"/>
      <c r="GBL23"/>
      <c r="GBM23"/>
      <c r="GBN23"/>
      <c r="GBO23"/>
      <c r="GBP23"/>
      <c r="GBQ23"/>
      <c r="GBR23"/>
      <c r="GBS23"/>
      <c r="GBT23"/>
      <c r="GBU23"/>
      <c r="GBV23"/>
      <c r="GBW23"/>
      <c r="GBX23"/>
      <c r="GBY23"/>
      <c r="GBZ23"/>
      <c r="GCA23"/>
      <c r="GCB23"/>
      <c r="GCC23"/>
      <c r="GCD23"/>
      <c r="GCE23"/>
      <c r="GCF23"/>
      <c r="GCG23"/>
      <c r="GCH23"/>
      <c r="GCI23"/>
      <c r="GCJ23"/>
      <c r="GCK23"/>
      <c r="GCL23"/>
      <c r="GCM23"/>
      <c r="GCN23"/>
      <c r="GCO23"/>
      <c r="GCP23"/>
      <c r="GCQ23"/>
      <c r="GCR23"/>
      <c r="GCS23"/>
      <c r="GCT23"/>
      <c r="GCU23"/>
      <c r="GCV23"/>
      <c r="GCW23"/>
      <c r="GCX23"/>
      <c r="GCY23"/>
      <c r="GCZ23"/>
      <c r="GDA23"/>
      <c r="GDB23"/>
      <c r="GDC23"/>
      <c r="GDD23"/>
      <c r="GDE23"/>
      <c r="GDF23"/>
      <c r="GDG23"/>
      <c r="GDH23"/>
      <c r="GDI23"/>
      <c r="GDJ23"/>
      <c r="GDK23"/>
      <c r="GDL23"/>
      <c r="GDM23"/>
      <c r="GDN23"/>
      <c r="GDO23"/>
      <c r="GDP23"/>
      <c r="GDQ23"/>
      <c r="GDR23"/>
      <c r="GDS23"/>
      <c r="GDT23"/>
      <c r="GDU23"/>
      <c r="GDV23"/>
      <c r="GDW23"/>
      <c r="GDX23"/>
      <c r="GDY23"/>
      <c r="GDZ23"/>
      <c r="GEA23"/>
      <c r="GEB23"/>
      <c r="GEC23"/>
      <c r="GED23"/>
      <c r="GEE23"/>
      <c r="GEF23"/>
      <c r="GEG23"/>
      <c r="GEH23"/>
      <c r="GEI23"/>
      <c r="GEJ23"/>
      <c r="GEK23"/>
      <c r="GEL23"/>
      <c r="GEM23"/>
      <c r="GEN23"/>
      <c r="GEO23"/>
      <c r="GEP23"/>
      <c r="GEQ23"/>
      <c r="GER23"/>
      <c r="GES23"/>
      <c r="GET23"/>
      <c r="GEU23"/>
      <c r="GEV23"/>
      <c r="GEW23"/>
      <c r="GEX23"/>
      <c r="GEY23"/>
      <c r="GEZ23"/>
      <c r="GFA23"/>
      <c r="GFB23"/>
      <c r="GFC23"/>
      <c r="GFD23"/>
      <c r="GFE23"/>
      <c r="GFF23"/>
      <c r="GFG23"/>
      <c r="GFH23"/>
      <c r="GFI23"/>
      <c r="GFJ23"/>
      <c r="GFK23"/>
      <c r="GFL23"/>
      <c r="GFM23"/>
      <c r="GFN23"/>
      <c r="GFO23"/>
      <c r="GFP23"/>
      <c r="GFQ23"/>
      <c r="GFR23"/>
      <c r="GFS23"/>
      <c r="GFT23"/>
      <c r="GFU23"/>
      <c r="GFV23"/>
      <c r="GFW23"/>
      <c r="GFX23"/>
      <c r="GFY23"/>
      <c r="GFZ23"/>
      <c r="GGA23"/>
      <c r="GGB23"/>
      <c r="GGC23"/>
      <c r="GGD23"/>
      <c r="GGE23"/>
      <c r="GGF23"/>
      <c r="GGG23"/>
      <c r="GGH23"/>
      <c r="GGI23"/>
      <c r="GGJ23"/>
      <c r="GGK23"/>
      <c r="GGL23"/>
      <c r="GGM23"/>
      <c r="GGN23"/>
      <c r="GGO23"/>
      <c r="GGP23"/>
      <c r="GGQ23"/>
      <c r="GGR23"/>
      <c r="GGS23"/>
      <c r="GGT23"/>
      <c r="GGU23"/>
      <c r="GGV23"/>
      <c r="GGW23"/>
      <c r="GGX23"/>
      <c r="GGY23"/>
      <c r="GGZ23"/>
      <c r="GHA23"/>
      <c r="GHB23"/>
      <c r="GHC23"/>
      <c r="GHD23"/>
      <c r="GHE23"/>
      <c r="GHF23"/>
      <c r="GHG23"/>
      <c r="GHH23"/>
      <c r="GHI23"/>
      <c r="GHJ23"/>
      <c r="GHK23"/>
      <c r="GHL23"/>
      <c r="GHM23"/>
      <c r="GHN23"/>
      <c r="GHO23"/>
      <c r="GHP23"/>
      <c r="GHQ23"/>
      <c r="GHR23"/>
      <c r="GHS23"/>
      <c r="GHT23"/>
      <c r="GHU23"/>
      <c r="GHV23"/>
      <c r="GHW23"/>
      <c r="GHX23"/>
      <c r="GHY23"/>
      <c r="GHZ23"/>
      <c r="GIA23"/>
      <c r="GIB23"/>
      <c r="GIC23"/>
      <c r="GID23"/>
      <c r="GIE23"/>
      <c r="GIF23"/>
      <c r="GIG23"/>
      <c r="GIH23"/>
      <c r="GII23"/>
      <c r="GIJ23"/>
      <c r="GIK23"/>
      <c r="GIL23"/>
      <c r="GIM23"/>
      <c r="GIN23"/>
      <c r="GIO23"/>
      <c r="GIP23"/>
      <c r="GIQ23"/>
      <c r="GIR23"/>
      <c r="GIS23"/>
      <c r="GIT23"/>
      <c r="GIU23"/>
      <c r="GIV23"/>
      <c r="GIW23"/>
      <c r="GIX23"/>
      <c r="GIY23"/>
      <c r="GIZ23"/>
      <c r="GJA23"/>
      <c r="GJB23"/>
      <c r="GJC23"/>
      <c r="GJD23"/>
      <c r="GJE23"/>
      <c r="GJF23"/>
      <c r="GJG23"/>
      <c r="GJH23"/>
      <c r="GJI23"/>
      <c r="GJJ23"/>
      <c r="GJK23"/>
      <c r="GJL23"/>
      <c r="GJM23"/>
      <c r="GJN23"/>
      <c r="GJO23"/>
      <c r="GJP23"/>
      <c r="GJQ23"/>
      <c r="GJR23"/>
      <c r="GJS23"/>
      <c r="GJT23"/>
      <c r="GJU23"/>
      <c r="GJV23"/>
      <c r="GJW23"/>
      <c r="GJX23"/>
      <c r="GJY23"/>
      <c r="GJZ23"/>
      <c r="GKA23"/>
      <c r="GKB23"/>
      <c r="GKC23"/>
      <c r="GKD23"/>
      <c r="GKE23"/>
      <c r="GKF23"/>
      <c r="GKG23"/>
      <c r="GKH23"/>
      <c r="GKI23"/>
      <c r="GKJ23"/>
      <c r="GKK23"/>
      <c r="GKL23"/>
      <c r="GKM23"/>
      <c r="GKN23"/>
      <c r="GKO23"/>
      <c r="GKP23"/>
      <c r="GKQ23"/>
      <c r="GKR23"/>
      <c r="GKS23"/>
      <c r="GKT23"/>
      <c r="GKU23"/>
      <c r="GKV23"/>
      <c r="GKW23"/>
      <c r="GKX23"/>
      <c r="GKY23"/>
      <c r="GKZ23"/>
      <c r="GLA23"/>
      <c r="GLB23"/>
      <c r="GLC23"/>
      <c r="GLD23"/>
      <c r="GLE23"/>
      <c r="GLF23"/>
      <c r="GLG23"/>
      <c r="GLH23"/>
      <c r="GLI23"/>
      <c r="GLJ23"/>
      <c r="GLK23"/>
      <c r="GLL23"/>
      <c r="GLM23"/>
      <c r="GLN23"/>
      <c r="GLO23"/>
      <c r="GLP23"/>
      <c r="GLQ23"/>
      <c r="GLR23"/>
      <c r="GLS23"/>
      <c r="GLT23"/>
      <c r="GLU23"/>
      <c r="GLV23"/>
      <c r="GLW23"/>
      <c r="GLX23"/>
      <c r="GLY23"/>
      <c r="GLZ23"/>
      <c r="GMA23"/>
      <c r="GMB23"/>
      <c r="GMC23"/>
      <c r="GMD23"/>
      <c r="GME23"/>
      <c r="GMF23"/>
      <c r="GMG23"/>
      <c r="GMH23"/>
      <c r="GMI23"/>
      <c r="GMJ23"/>
      <c r="GMK23"/>
      <c r="GML23"/>
      <c r="GMM23"/>
      <c r="GMN23"/>
      <c r="GMO23"/>
      <c r="GMP23"/>
      <c r="GMQ23"/>
      <c r="GMR23"/>
      <c r="GMS23"/>
      <c r="GMT23"/>
      <c r="GMU23"/>
      <c r="GMV23"/>
      <c r="GMW23"/>
      <c r="GMX23"/>
      <c r="GMY23"/>
      <c r="GMZ23"/>
      <c r="GNA23"/>
      <c r="GNB23"/>
      <c r="GNC23"/>
      <c r="GND23"/>
      <c r="GNE23"/>
      <c r="GNF23"/>
      <c r="GNG23"/>
      <c r="GNH23"/>
      <c r="GNI23"/>
      <c r="GNJ23"/>
      <c r="GNK23"/>
      <c r="GNL23"/>
      <c r="GNM23"/>
      <c r="GNN23"/>
      <c r="GNO23"/>
      <c r="GNP23"/>
      <c r="GNQ23"/>
      <c r="GNR23"/>
      <c r="GNS23"/>
      <c r="GNT23"/>
      <c r="GNU23"/>
      <c r="GNV23"/>
      <c r="GNW23"/>
      <c r="GNX23"/>
      <c r="GNY23"/>
      <c r="GNZ23"/>
      <c r="GOA23"/>
      <c r="GOB23"/>
      <c r="GOC23"/>
      <c r="GOD23"/>
      <c r="GOE23"/>
      <c r="GOF23"/>
      <c r="GOG23"/>
      <c r="GOH23"/>
      <c r="GOI23"/>
      <c r="GOJ23"/>
      <c r="GOK23"/>
      <c r="GOL23"/>
      <c r="GOM23"/>
      <c r="GON23"/>
      <c r="GOO23"/>
      <c r="GOP23"/>
      <c r="GOQ23"/>
      <c r="GOR23"/>
      <c r="GOS23"/>
      <c r="GOT23"/>
      <c r="GOU23"/>
      <c r="GOV23"/>
      <c r="GOW23"/>
      <c r="GOX23"/>
      <c r="GOY23"/>
      <c r="GOZ23"/>
      <c r="GPA23"/>
      <c r="GPB23"/>
      <c r="GPC23"/>
      <c r="GPD23"/>
      <c r="GPE23"/>
      <c r="GPF23"/>
      <c r="GPG23"/>
      <c r="GPH23"/>
      <c r="GPI23"/>
      <c r="GPJ23"/>
      <c r="GPK23"/>
      <c r="GPL23"/>
      <c r="GPM23"/>
      <c r="GPN23"/>
      <c r="GPO23"/>
      <c r="GPP23"/>
      <c r="GPQ23"/>
      <c r="GPR23"/>
      <c r="GPS23"/>
      <c r="GPT23"/>
      <c r="GPU23"/>
      <c r="GPV23"/>
      <c r="GPW23"/>
      <c r="GPX23"/>
      <c r="GPY23"/>
      <c r="GPZ23"/>
      <c r="GQA23"/>
      <c r="GQB23"/>
      <c r="GQC23"/>
      <c r="GQD23"/>
      <c r="GQE23"/>
      <c r="GQF23"/>
      <c r="GQG23"/>
      <c r="GQH23"/>
      <c r="GQI23"/>
      <c r="GQJ23"/>
      <c r="GQK23"/>
      <c r="GQL23"/>
      <c r="GQM23"/>
      <c r="GQN23"/>
      <c r="GQO23"/>
      <c r="GQP23"/>
      <c r="GQQ23"/>
      <c r="GQR23"/>
      <c r="GQS23"/>
      <c r="GQT23"/>
      <c r="GQU23"/>
      <c r="GQV23"/>
      <c r="GQW23"/>
      <c r="GQX23"/>
      <c r="GQY23"/>
      <c r="GQZ23"/>
      <c r="GRA23"/>
      <c r="GRB23"/>
      <c r="GRC23"/>
      <c r="GRD23"/>
      <c r="GRE23"/>
      <c r="GRF23"/>
      <c r="GRG23"/>
      <c r="GRH23"/>
      <c r="GRI23"/>
      <c r="GRJ23"/>
      <c r="GRK23"/>
      <c r="GRL23"/>
      <c r="GRM23"/>
      <c r="GRN23"/>
      <c r="GRO23"/>
      <c r="GRP23"/>
      <c r="GRQ23"/>
      <c r="GRR23"/>
      <c r="GRS23"/>
      <c r="GRT23"/>
      <c r="GRU23"/>
      <c r="GRV23"/>
      <c r="GRW23"/>
      <c r="GRX23"/>
      <c r="GRY23"/>
      <c r="GRZ23"/>
      <c r="GSA23"/>
      <c r="GSB23"/>
      <c r="GSC23"/>
      <c r="GSD23"/>
      <c r="GSE23"/>
      <c r="GSF23"/>
      <c r="GSG23"/>
      <c r="GSH23"/>
      <c r="GSI23"/>
      <c r="GSJ23"/>
      <c r="GSK23"/>
      <c r="GSL23"/>
      <c r="GSM23"/>
      <c r="GSN23"/>
      <c r="GSO23"/>
      <c r="GSP23"/>
      <c r="GSQ23"/>
      <c r="GSR23"/>
      <c r="GSS23"/>
      <c r="GST23"/>
      <c r="GSU23"/>
      <c r="GSV23"/>
      <c r="GSW23"/>
      <c r="GSX23"/>
      <c r="GSY23"/>
      <c r="GSZ23"/>
      <c r="GTA23"/>
      <c r="GTB23"/>
      <c r="GTC23"/>
      <c r="GTD23"/>
      <c r="GTE23"/>
      <c r="GTF23"/>
      <c r="GTG23"/>
      <c r="GTH23"/>
      <c r="GTI23"/>
      <c r="GTJ23"/>
      <c r="GTK23"/>
      <c r="GTL23"/>
      <c r="GTM23"/>
      <c r="GTN23"/>
      <c r="GTO23"/>
      <c r="GTP23"/>
      <c r="GTQ23"/>
      <c r="GTR23"/>
      <c r="GTS23"/>
      <c r="GTT23"/>
      <c r="GTU23"/>
      <c r="GTV23"/>
      <c r="GTW23"/>
      <c r="GTX23"/>
      <c r="GTY23"/>
      <c r="GTZ23"/>
      <c r="GUA23"/>
      <c r="GUB23"/>
      <c r="GUC23"/>
      <c r="GUD23"/>
      <c r="GUE23"/>
      <c r="GUF23"/>
      <c r="GUG23"/>
      <c r="GUH23"/>
      <c r="GUI23"/>
      <c r="GUJ23"/>
      <c r="GUK23"/>
      <c r="GUL23"/>
      <c r="GUM23"/>
      <c r="GUN23"/>
      <c r="GUO23"/>
      <c r="GUP23"/>
      <c r="GUQ23"/>
      <c r="GUR23"/>
      <c r="GUS23"/>
      <c r="GUT23"/>
      <c r="GUU23"/>
      <c r="GUV23"/>
      <c r="GUW23"/>
      <c r="GUX23"/>
      <c r="GUY23"/>
      <c r="GUZ23"/>
      <c r="GVA23"/>
      <c r="GVB23"/>
      <c r="GVC23"/>
      <c r="GVD23"/>
      <c r="GVE23"/>
      <c r="GVF23"/>
      <c r="GVG23"/>
      <c r="GVH23"/>
      <c r="GVI23"/>
      <c r="GVJ23"/>
      <c r="GVK23"/>
      <c r="GVL23"/>
      <c r="GVM23"/>
      <c r="GVN23"/>
      <c r="GVO23"/>
      <c r="GVP23"/>
      <c r="GVQ23"/>
      <c r="GVR23"/>
      <c r="GVS23"/>
      <c r="GVT23"/>
      <c r="GVU23"/>
      <c r="GVV23"/>
      <c r="GVW23"/>
      <c r="GVX23"/>
      <c r="GVY23"/>
      <c r="GVZ23"/>
      <c r="GWA23"/>
      <c r="GWB23"/>
      <c r="GWC23"/>
      <c r="GWD23"/>
      <c r="GWE23"/>
      <c r="GWF23"/>
      <c r="GWG23"/>
      <c r="GWH23"/>
      <c r="GWI23"/>
      <c r="GWJ23"/>
      <c r="GWK23"/>
      <c r="GWL23"/>
      <c r="GWM23"/>
      <c r="GWN23"/>
      <c r="GWO23"/>
      <c r="GWP23"/>
      <c r="GWQ23"/>
      <c r="GWR23"/>
      <c r="GWS23"/>
      <c r="GWT23"/>
      <c r="GWU23"/>
      <c r="GWV23"/>
      <c r="GWW23"/>
      <c r="GWX23"/>
      <c r="GWY23"/>
      <c r="GWZ23"/>
      <c r="GXA23"/>
      <c r="GXB23"/>
      <c r="GXC23"/>
      <c r="GXD23"/>
      <c r="GXE23"/>
      <c r="GXF23"/>
      <c r="GXG23"/>
      <c r="GXH23"/>
      <c r="GXI23"/>
      <c r="GXJ23"/>
      <c r="GXK23"/>
      <c r="GXL23"/>
      <c r="GXM23"/>
      <c r="GXN23"/>
      <c r="GXO23"/>
      <c r="GXP23"/>
      <c r="GXQ23"/>
      <c r="GXR23"/>
      <c r="GXS23"/>
      <c r="GXT23"/>
      <c r="GXU23"/>
      <c r="GXV23"/>
      <c r="GXW23"/>
      <c r="GXX23"/>
      <c r="GXY23"/>
      <c r="GXZ23"/>
      <c r="GYA23"/>
      <c r="GYB23"/>
      <c r="GYC23"/>
      <c r="GYD23"/>
      <c r="GYE23"/>
      <c r="GYF23"/>
      <c r="GYG23"/>
      <c r="GYH23"/>
      <c r="GYI23"/>
      <c r="GYJ23"/>
      <c r="GYK23"/>
      <c r="GYL23"/>
      <c r="GYM23"/>
      <c r="GYN23"/>
      <c r="GYO23"/>
      <c r="GYP23"/>
      <c r="GYQ23"/>
      <c r="GYR23"/>
      <c r="GYS23"/>
      <c r="GYT23"/>
      <c r="GYU23"/>
      <c r="GYV23"/>
      <c r="GYW23"/>
      <c r="GYX23"/>
      <c r="GYY23"/>
      <c r="GYZ23"/>
      <c r="GZA23"/>
      <c r="GZB23"/>
      <c r="GZC23"/>
      <c r="GZD23"/>
      <c r="GZE23"/>
      <c r="GZF23"/>
      <c r="GZG23"/>
      <c r="GZH23"/>
      <c r="GZI23"/>
      <c r="GZJ23"/>
      <c r="GZK23"/>
      <c r="GZL23"/>
      <c r="GZM23"/>
      <c r="GZN23"/>
      <c r="GZO23"/>
      <c r="GZP23"/>
      <c r="GZQ23"/>
      <c r="GZR23"/>
      <c r="GZS23"/>
      <c r="GZT23"/>
      <c r="GZU23"/>
      <c r="GZV23"/>
      <c r="GZW23"/>
      <c r="GZX23"/>
      <c r="GZY23"/>
      <c r="GZZ23"/>
      <c r="HAA23"/>
      <c r="HAB23"/>
      <c r="HAC23"/>
      <c r="HAD23"/>
      <c r="HAE23"/>
      <c r="HAF23"/>
      <c r="HAG23"/>
      <c r="HAH23"/>
      <c r="HAI23"/>
      <c r="HAJ23"/>
      <c r="HAK23"/>
      <c r="HAL23"/>
      <c r="HAM23"/>
      <c r="HAN23"/>
      <c r="HAO23"/>
      <c r="HAP23"/>
      <c r="HAQ23"/>
      <c r="HAR23"/>
      <c r="HAS23"/>
      <c r="HAT23"/>
      <c r="HAU23"/>
      <c r="HAV23"/>
      <c r="HAW23"/>
      <c r="HAX23"/>
      <c r="HAY23"/>
      <c r="HAZ23"/>
      <c r="HBA23"/>
      <c r="HBB23"/>
      <c r="HBC23"/>
      <c r="HBD23"/>
      <c r="HBE23"/>
      <c r="HBF23"/>
      <c r="HBG23"/>
      <c r="HBH23"/>
      <c r="HBI23"/>
      <c r="HBJ23"/>
      <c r="HBK23"/>
      <c r="HBL23"/>
      <c r="HBM23"/>
      <c r="HBN23"/>
      <c r="HBO23"/>
      <c r="HBP23"/>
      <c r="HBQ23"/>
      <c r="HBR23"/>
      <c r="HBS23"/>
      <c r="HBT23"/>
      <c r="HBU23"/>
      <c r="HBV23"/>
      <c r="HBW23"/>
      <c r="HBX23"/>
      <c r="HBY23"/>
      <c r="HBZ23"/>
      <c r="HCA23"/>
      <c r="HCB23"/>
      <c r="HCC23"/>
      <c r="HCD23"/>
      <c r="HCE23"/>
      <c r="HCF23"/>
      <c r="HCG23"/>
      <c r="HCH23"/>
      <c r="HCI23"/>
      <c r="HCJ23"/>
      <c r="HCK23"/>
      <c r="HCL23"/>
      <c r="HCM23"/>
      <c r="HCN23"/>
      <c r="HCO23"/>
      <c r="HCP23"/>
      <c r="HCQ23"/>
      <c r="HCR23"/>
      <c r="HCS23"/>
      <c r="HCT23"/>
      <c r="HCU23"/>
      <c r="HCV23"/>
      <c r="HCW23"/>
      <c r="HCX23"/>
      <c r="HCY23"/>
      <c r="HCZ23"/>
      <c r="HDA23"/>
      <c r="HDB23"/>
      <c r="HDC23"/>
      <c r="HDD23"/>
      <c r="HDE23"/>
      <c r="HDF23"/>
      <c r="HDG23"/>
      <c r="HDH23"/>
      <c r="HDI23"/>
      <c r="HDJ23"/>
      <c r="HDK23"/>
      <c r="HDL23"/>
      <c r="HDM23"/>
      <c r="HDN23"/>
      <c r="HDO23"/>
      <c r="HDP23"/>
      <c r="HDQ23"/>
      <c r="HDR23"/>
      <c r="HDS23"/>
      <c r="HDT23"/>
      <c r="HDU23"/>
      <c r="HDV23"/>
      <c r="HDW23"/>
      <c r="HDX23"/>
      <c r="HDY23"/>
      <c r="HDZ23"/>
      <c r="HEA23"/>
      <c r="HEB23"/>
      <c r="HEC23"/>
      <c r="HED23"/>
      <c r="HEE23"/>
      <c r="HEF23"/>
      <c r="HEG23"/>
      <c r="HEH23"/>
      <c r="HEI23"/>
      <c r="HEJ23"/>
      <c r="HEK23"/>
      <c r="HEL23"/>
      <c r="HEM23"/>
      <c r="HEN23"/>
      <c r="HEO23"/>
      <c r="HEP23"/>
      <c r="HEQ23"/>
      <c r="HER23"/>
      <c r="HES23"/>
      <c r="HET23"/>
      <c r="HEU23"/>
      <c r="HEV23"/>
      <c r="HEW23"/>
      <c r="HEX23"/>
      <c r="HEY23"/>
      <c r="HEZ23"/>
      <c r="HFA23"/>
      <c r="HFB23"/>
      <c r="HFC23"/>
      <c r="HFD23"/>
      <c r="HFE23"/>
      <c r="HFF23"/>
      <c r="HFG23"/>
      <c r="HFH23"/>
      <c r="HFI23"/>
      <c r="HFJ23"/>
      <c r="HFK23"/>
      <c r="HFL23"/>
      <c r="HFM23"/>
      <c r="HFN23"/>
      <c r="HFO23"/>
      <c r="HFP23"/>
      <c r="HFQ23"/>
      <c r="HFR23"/>
      <c r="HFS23"/>
      <c r="HFT23"/>
      <c r="HFU23"/>
      <c r="HFV23"/>
      <c r="HFW23"/>
      <c r="HFX23"/>
      <c r="HFY23"/>
      <c r="HFZ23"/>
      <c r="HGA23"/>
      <c r="HGB23"/>
      <c r="HGC23"/>
      <c r="HGD23"/>
      <c r="HGE23"/>
      <c r="HGF23"/>
      <c r="HGG23"/>
      <c r="HGH23"/>
      <c r="HGI23"/>
      <c r="HGJ23"/>
      <c r="HGK23"/>
      <c r="HGL23"/>
      <c r="HGM23"/>
      <c r="HGN23"/>
      <c r="HGO23"/>
      <c r="HGP23"/>
      <c r="HGQ23"/>
      <c r="HGR23"/>
      <c r="HGS23"/>
      <c r="HGT23"/>
      <c r="HGU23"/>
      <c r="HGV23"/>
      <c r="HGW23"/>
      <c r="HGX23"/>
      <c r="HGY23"/>
      <c r="HGZ23"/>
      <c r="HHA23"/>
      <c r="HHB23"/>
      <c r="HHC23"/>
      <c r="HHD23"/>
      <c r="HHE23"/>
      <c r="HHF23"/>
      <c r="HHG23"/>
      <c r="HHH23"/>
      <c r="HHI23"/>
      <c r="HHJ23"/>
      <c r="HHK23"/>
      <c r="HHL23"/>
      <c r="HHM23"/>
      <c r="HHN23"/>
      <c r="HHO23"/>
      <c r="HHP23"/>
      <c r="HHQ23"/>
      <c r="HHR23"/>
      <c r="HHS23"/>
      <c r="HHT23"/>
      <c r="HHU23"/>
      <c r="HHV23"/>
      <c r="HHW23"/>
      <c r="HHX23"/>
      <c r="HHY23"/>
      <c r="HHZ23"/>
      <c r="HIA23"/>
      <c r="HIB23"/>
      <c r="HIC23"/>
      <c r="HID23"/>
      <c r="HIE23"/>
      <c r="HIF23"/>
      <c r="HIG23"/>
      <c r="HIH23"/>
      <c r="HII23"/>
      <c r="HIJ23"/>
      <c r="HIK23"/>
      <c r="HIL23"/>
      <c r="HIM23"/>
      <c r="HIN23"/>
      <c r="HIO23"/>
      <c r="HIP23"/>
      <c r="HIQ23"/>
      <c r="HIR23"/>
      <c r="HIS23"/>
      <c r="HIT23"/>
      <c r="HIU23"/>
      <c r="HIV23"/>
      <c r="HIW23"/>
      <c r="HIX23"/>
      <c r="HIY23"/>
      <c r="HIZ23"/>
      <c r="HJA23"/>
      <c r="HJB23"/>
      <c r="HJC23"/>
      <c r="HJD23"/>
      <c r="HJE23"/>
      <c r="HJF23"/>
      <c r="HJG23"/>
      <c r="HJH23"/>
      <c r="HJI23"/>
      <c r="HJJ23"/>
      <c r="HJK23"/>
      <c r="HJL23"/>
      <c r="HJM23"/>
      <c r="HJN23"/>
      <c r="HJO23"/>
      <c r="HJP23"/>
      <c r="HJQ23"/>
      <c r="HJR23"/>
      <c r="HJS23"/>
      <c r="HJT23"/>
      <c r="HJU23"/>
      <c r="HJV23"/>
      <c r="HJW23"/>
      <c r="HJX23"/>
      <c r="HJY23"/>
      <c r="HJZ23"/>
      <c r="HKA23"/>
      <c r="HKB23"/>
      <c r="HKC23"/>
      <c r="HKD23"/>
      <c r="HKE23"/>
      <c r="HKF23"/>
      <c r="HKG23"/>
      <c r="HKH23"/>
      <c r="HKI23"/>
      <c r="HKJ23"/>
      <c r="HKK23"/>
      <c r="HKL23"/>
      <c r="HKM23"/>
      <c r="HKN23"/>
      <c r="HKO23"/>
      <c r="HKP23"/>
      <c r="HKQ23"/>
      <c r="HKR23"/>
      <c r="HKS23"/>
      <c r="HKT23"/>
      <c r="HKU23"/>
      <c r="HKV23"/>
      <c r="HKW23"/>
      <c r="HKX23"/>
      <c r="HKY23"/>
      <c r="HKZ23"/>
      <c r="HLA23"/>
      <c r="HLB23"/>
      <c r="HLC23"/>
      <c r="HLD23"/>
      <c r="HLE23"/>
      <c r="HLF23"/>
      <c r="HLG23"/>
      <c r="HLH23"/>
      <c r="HLI23"/>
      <c r="HLJ23"/>
      <c r="HLK23"/>
      <c r="HLL23"/>
      <c r="HLM23"/>
      <c r="HLN23"/>
      <c r="HLO23"/>
      <c r="HLP23"/>
      <c r="HLQ23"/>
      <c r="HLR23"/>
      <c r="HLS23"/>
      <c r="HLT23"/>
      <c r="HLU23"/>
      <c r="HLV23"/>
      <c r="HLW23"/>
      <c r="HLX23"/>
      <c r="HLY23"/>
      <c r="HLZ23"/>
      <c r="HMA23"/>
      <c r="HMB23"/>
      <c r="HMC23"/>
      <c r="HMD23"/>
      <c r="HME23"/>
      <c r="HMF23"/>
      <c r="HMG23"/>
      <c r="HMH23"/>
      <c r="HMI23"/>
      <c r="HMJ23"/>
      <c r="HMK23"/>
      <c r="HML23"/>
      <c r="HMM23"/>
      <c r="HMN23"/>
      <c r="HMO23"/>
      <c r="HMP23"/>
      <c r="HMQ23"/>
      <c r="HMR23"/>
      <c r="HMS23"/>
      <c r="HMT23"/>
      <c r="HMU23"/>
      <c r="HMV23"/>
      <c r="HMW23"/>
      <c r="HMX23"/>
      <c r="HMY23"/>
      <c r="HMZ23"/>
      <c r="HNA23"/>
      <c r="HNB23"/>
      <c r="HNC23"/>
      <c r="HND23"/>
      <c r="HNE23"/>
      <c r="HNF23"/>
      <c r="HNG23"/>
      <c r="HNH23"/>
      <c r="HNI23"/>
      <c r="HNJ23"/>
      <c r="HNK23"/>
      <c r="HNL23"/>
      <c r="HNM23"/>
      <c r="HNN23"/>
      <c r="HNO23"/>
      <c r="HNP23"/>
      <c r="HNQ23"/>
      <c r="HNR23"/>
      <c r="HNS23"/>
      <c r="HNT23"/>
      <c r="HNU23"/>
      <c r="HNV23"/>
      <c r="HNW23"/>
      <c r="HNX23"/>
      <c r="HNY23"/>
      <c r="HNZ23"/>
      <c r="HOA23"/>
      <c r="HOB23"/>
      <c r="HOC23"/>
      <c r="HOD23"/>
      <c r="HOE23"/>
      <c r="HOF23"/>
      <c r="HOG23"/>
      <c r="HOH23"/>
      <c r="HOI23"/>
      <c r="HOJ23"/>
      <c r="HOK23"/>
      <c r="HOL23"/>
      <c r="HOM23"/>
      <c r="HON23"/>
      <c r="HOO23"/>
      <c r="HOP23"/>
      <c r="HOQ23"/>
      <c r="HOR23"/>
      <c r="HOS23"/>
      <c r="HOT23"/>
      <c r="HOU23"/>
      <c r="HOV23"/>
      <c r="HOW23"/>
      <c r="HOX23"/>
      <c r="HOY23"/>
      <c r="HOZ23"/>
      <c r="HPA23"/>
      <c r="HPB23"/>
      <c r="HPC23"/>
      <c r="HPD23"/>
      <c r="HPE23"/>
      <c r="HPF23"/>
      <c r="HPG23"/>
      <c r="HPH23"/>
      <c r="HPI23"/>
      <c r="HPJ23"/>
      <c r="HPK23"/>
      <c r="HPL23"/>
      <c r="HPM23"/>
      <c r="HPN23"/>
      <c r="HPO23"/>
      <c r="HPP23"/>
      <c r="HPQ23"/>
      <c r="HPR23"/>
      <c r="HPS23"/>
      <c r="HPT23"/>
      <c r="HPU23"/>
      <c r="HPV23"/>
      <c r="HPW23"/>
      <c r="HPX23"/>
      <c r="HPY23"/>
      <c r="HPZ23"/>
      <c r="HQA23"/>
      <c r="HQB23"/>
      <c r="HQC23"/>
      <c r="HQD23"/>
      <c r="HQE23"/>
      <c r="HQF23"/>
      <c r="HQG23"/>
      <c r="HQH23"/>
      <c r="HQI23"/>
      <c r="HQJ23"/>
      <c r="HQK23"/>
      <c r="HQL23"/>
      <c r="HQM23"/>
      <c r="HQN23"/>
      <c r="HQO23"/>
      <c r="HQP23"/>
      <c r="HQQ23"/>
      <c r="HQR23"/>
      <c r="HQS23"/>
      <c r="HQT23"/>
      <c r="HQU23"/>
      <c r="HQV23"/>
      <c r="HQW23"/>
      <c r="HQX23"/>
      <c r="HQY23"/>
      <c r="HQZ23"/>
      <c r="HRA23"/>
      <c r="HRB23"/>
      <c r="HRC23"/>
      <c r="HRD23"/>
      <c r="HRE23"/>
      <c r="HRF23"/>
      <c r="HRG23"/>
      <c r="HRH23"/>
      <c r="HRI23"/>
      <c r="HRJ23"/>
      <c r="HRK23"/>
      <c r="HRL23"/>
      <c r="HRM23"/>
      <c r="HRN23"/>
      <c r="HRO23"/>
      <c r="HRP23"/>
      <c r="HRQ23"/>
      <c r="HRR23"/>
      <c r="HRS23"/>
      <c r="HRT23"/>
      <c r="HRU23"/>
      <c r="HRV23"/>
      <c r="HRW23"/>
      <c r="HRX23"/>
      <c r="HRY23"/>
      <c r="HRZ23"/>
      <c r="HSA23"/>
      <c r="HSB23"/>
      <c r="HSC23"/>
      <c r="HSD23"/>
      <c r="HSE23"/>
      <c r="HSF23"/>
      <c r="HSG23"/>
      <c r="HSH23"/>
      <c r="HSI23"/>
      <c r="HSJ23"/>
      <c r="HSK23"/>
      <c r="HSL23"/>
      <c r="HSM23"/>
      <c r="HSN23"/>
      <c r="HSO23"/>
      <c r="HSP23"/>
      <c r="HSQ23"/>
      <c r="HSR23"/>
      <c r="HSS23"/>
      <c r="HST23"/>
      <c r="HSU23"/>
      <c r="HSV23"/>
      <c r="HSW23"/>
      <c r="HSX23"/>
      <c r="HSY23"/>
      <c r="HSZ23"/>
      <c r="HTA23"/>
      <c r="HTB23"/>
      <c r="HTC23"/>
      <c r="HTD23"/>
      <c r="HTE23"/>
      <c r="HTF23"/>
      <c r="HTG23"/>
      <c r="HTH23"/>
      <c r="HTI23"/>
      <c r="HTJ23"/>
      <c r="HTK23"/>
      <c r="HTL23"/>
      <c r="HTM23"/>
      <c r="HTN23"/>
      <c r="HTO23"/>
      <c r="HTP23"/>
      <c r="HTQ23"/>
      <c r="HTR23"/>
      <c r="HTS23"/>
      <c r="HTT23"/>
      <c r="HTU23"/>
      <c r="HTV23"/>
      <c r="HTW23"/>
      <c r="HTX23"/>
      <c r="HTY23"/>
      <c r="HTZ23"/>
      <c r="HUA23"/>
      <c r="HUB23"/>
      <c r="HUC23"/>
      <c r="HUD23"/>
      <c r="HUE23"/>
      <c r="HUF23"/>
      <c r="HUG23"/>
      <c r="HUH23"/>
      <c r="HUI23"/>
      <c r="HUJ23"/>
      <c r="HUK23"/>
      <c r="HUL23"/>
      <c r="HUM23"/>
      <c r="HUN23"/>
      <c r="HUO23"/>
      <c r="HUP23"/>
      <c r="HUQ23"/>
      <c r="HUR23"/>
      <c r="HUS23"/>
      <c r="HUT23"/>
      <c r="HUU23"/>
      <c r="HUV23"/>
      <c r="HUW23"/>
      <c r="HUX23"/>
      <c r="HUY23"/>
      <c r="HUZ23"/>
      <c r="HVA23"/>
      <c r="HVB23"/>
      <c r="HVC23"/>
      <c r="HVD23"/>
      <c r="HVE23"/>
      <c r="HVF23"/>
      <c r="HVG23"/>
      <c r="HVH23"/>
      <c r="HVI23"/>
      <c r="HVJ23"/>
      <c r="HVK23"/>
      <c r="HVL23"/>
      <c r="HVM23"/>
      <c r="HVN23"/>
      <c r="HVO23"/>
      <c r="HVP23"/>
      <c r="HVQ23"/>
      <c r="HVR23"/>
      <c r="HVS23"/>
      <c r="HVT23"/>
      <c r="HVU23"/>
      <c r="HVV23"/>
      <c r="HVW23"/>
      <c r="HVX23"/>
      <c r="HVY23"/>
      <c r="HVZ23"/>
      <c r="HWA23"/>
      <c r="HWB23"/>
      <c r="HWC23"/>
      <c r="HWD23"/>
      <c r="HWE23"/>
      <c r="HWF23"/>
      <c r="HWG23"/>
      <c r="HWH23"/>
      <c r="HWI23"/>
      <c r="HWJ23"/>
      <c r="HWK23"/>
      <c r="HWL23"/>
      <c r="HWM23"/>
      <c r="HWN23"/>
      <c r="HWO23"/>
      <c r="HWP23"/>
      <c r="HWQ23"/>
      <c r="HWR23"/>
      <c r="HWS23"/>
      <c r="HWT23"/>
      <c r="HWU23"/>
      <c r="HWV23"/>
      <c r="HWW23"/>
      <c r="HWX23"/>
      <c r="HWY23"/>
      <c r="HWZ23"/>
      <c r="HXA23"/>
      <c r="HXB23"/>
      <c r="HXC23"/>
      <c r="HXD23"/>
      <c r="HXE23"/>
      <c r="HXF23"/>
      <c r="HXG23"/>
      <c r="HXH23"/>
      <c r="HXI23"/>
      <c r="HXJ23"/>
      <c r="HXK23"/>
      <c r="HXL23"/>
      <c r="HXM23"/>
      <c r="HXN23"/>
      <c r="HXO23"/>
      <c r="HXP23"/>
      <c r="HXQ23"/>
      <c r="HXR23"/>
      <c r="HXS23"/>
      <c r="HXT23"/>
      <c r="HXU23"/>
      <c r="HXV23"/>
      <c r="HXW23"/>
      <c r="HXX23"/>
      <c r="HXY23"/>
      <c r="HXZ23"/>
      <c r="HYA23"/>
      <c r="HYB23"/>
      <c r="HYC23"/>
      <c r="HYD23"/>
      <c r="HYE23"/>
      <c r="HYF23"/>
      <c r="HYG23"/>
      <c r="HYH23"/>
      <c r="HYI23"/>
      <c r="HYJ23"/>
      <c r="HYK23"/>
      <c r="HYL23"/>
      <c r="HYM23"/>
      <c r="HYN23"/>
      <c r="HYO23"/>
      <c r="HYP23"/>
      <c r="HYQ23"/>
      <c r="HYR23"/>
      <c r="HYS23"/>
      <c r="HYT23"/>
      <c r="HYU23"/>
      <c r="HYV23"/>
      <c r="HYW23"/>
      <c r="HYX23"/>
      <c r="HYY23"/>
      <c r="HYZ23"/>
      <c r="HZA23"/>
      <c r="HZB23"/>
      <c r="HZC23"/>
      <c r="HZD23"/>
      <c r="HZE23"/>
      <c r="HZF23"/>
      <c r="HZG23"/>
      <c r="HZH23"/>
      <c r="HZI23"/>
      <c r="HZJ23"/>
      <c r="HZK23"/>
      <c r="HZL23"/>
      <c r="HZM23"/>
      <c r="HZN23"/>
      <c r="HZO23"/>
      <c r="HZP23"/>
      <c r="HZQ23"/>
      <c r="HZR23"/>
      <c r="HZS23"/>
      <c r="HZT23"/>
      <c r="HZU23"/>
      <c r="HZV23"/>
      <c r="HZW23"/>
      <c r="HZX23"/>
      <c r="HZY23"/>
      <c r="HZZ23"/>
      <c r="IAA23"/>
      <c r="IAB23"/>
      <c r="IAC23"/>
      <c r="IAD23"/>
      <c r="IAE23"/>
      <c r="IAF23"/>
      <c r="IAG23"/>
      <c r="IAH23"/>
      <c r="IAI23"/>
      <c r="IAJ23"/>
      <c r="IAK23"/>
      <c r="IAL23"/>
      <c r="IAM23"/>
      <c r="IAN23"/>
      <c r="IAO23"/>
      <c r="IAP23"/>
      <c r="IAQ23"/>
      <c r="IAR23"/>
      <c r="IAS23"/>
      <c r="IAT23"/>
      <c r="IAU23"/>
      <c r="IAV23"/>
      <c r="IAW23"/>
      <c r="IAX23"/>
      <c r="IAY23"/>
      <c r="IAZ23"/>
      <c r="IBA23"/>
      <c r="IBB23"/>
      <c r="IBC23"/>
      <c r="IBD23"/>
      <c r="IBE23"/>
      <c r="IBF23"/>
      <c r="IBG23"/>
      <c r="IBH23"/>
      <c r="IBI23"/>
      <c r="IBJ23"/>
      <c r="IBK23"/>
      <c r="IBL23"/>
      <c r="IBM23"/>
      <c r="IBN23"/>
      <c r="IBO23"/>
      <c r="IBP23"/>
      <c r="IBQ23"/>
      <c r="IBR23"/>
      <c r="IBS23"/>
      <c r="IBT23"/>
      <c r="IBU23"/>
      <c r="IBV23"/>
      <c r="IBW23"/>
      <c r="IBX23"/>
      <c r="IBY23"/>
      <c r="IBZ23"/>
      <c r="ICA23"/>
      <c r="ICB23"/>
      <c r="ICC23"/>
      <c r="ICD23"/>
      <c r="ICE23"/>
      <c r="ICF23"/>
      <c r="ICG23"/>
      <c r="ICH23"/>
      <c r="ICI23"/>
      <c r="ICJ23"/>
      <c r="ICK23"/>
      <c r="ICL23"/>
      <c r="ICM23"/>
      <c r="ICN23"/>
      <c r="ICO23"/>
      <c r="ICP23"/>
      <c r="ICQ23"/>
      <c r="ICR23"/>
      <c r="ICS23"/>
      <c r="ICT23"/>
      <c r="ICU23"/>
      <c r="ICV23"/>
      <c r="ICW23"/>
      <c r="ICX23"/>
      <c r="ICY23"/>
      <c r="ICZ23"/>
      <c r="IDA23"/>
      <c r="IDB23"/>
      <c r="IDC23"/>
      <c r="IDD23"/>
      <c r="IDE23"/>
      <c r="IDF23"/>
      <c r="IDG23"/>
      <c r="IDH23"/>
      <c r="IDI23"/>
      <c r="IDJ23"/>
      <c r="IDK23"/>
      <c r="IDL23"/>
      <c r="IDM23"/>
      <c r="IDN23"/>
      <c r="IDO23"/>
      <c r="IDP23"/>
      <c r="IDQ23"/>
      <c r="IDR23"/>
      <c r="IDS23"/>
      <c r="IDT23"/>
      <c r="IDU23"/>
      <c r="IDV23"/>
      <c r="IDW23"/>
      <c r="IDX23"/>
      <c r="IDY23"/>
      <c r="IDZ23"/>
      <c r="IEA23"/>
      <c r="IEB23"/>
      <c r="IEC23"/>
      <c r="IED23"/>
      <c r="IEE23"/>
      <c r="IEF23"/>
      <c r="IEG23"/>
      <c r="IEH23"/>
      <c r="IEI23"/>
      <c r="IEJ23"/>
      <c r="IEK23"/>
      <c r="IEL23"/>
      <c r="IEM23"/>
      <c r="IEN23"/>
      <c r="IEO23"/>
      <c r="IEP23"/>
      <c r="IEQ23"/>
      <c r="IER23"/>
      <c r="IES23"/>
      <c r="IET23"/>
      <c r="IEU23"/>
      <c r="IEV23"/>
      <c r="IEW23"/>
      <c r="IEX23"/>
      <c r="IEY23"/>
      <c r="IEZ23"/>
      <c r="IFA23"/>
      <c r="IFB23"/>
      <c r="IFC23"/>
      <c r="IFD23"/>
      <c r="IFE23"/>
      <c r="IFF23"/>
      <c r="IFG23"/>
      <c r="IFH23"/>
      <c r="IFI23"/>
      <c r="IFJ23"/>
      <c r="IFK23"/>
      <c r="IFL23"/>
      <c r="IFM23"/>
      <c r="IFN23"/>
      <c r="IFO23"/>
      <c r="IFP23"/>
      <c r="IFQ23"/>
      <c r="IFR23"/>
      <c r="IFS23"/>
      <c r="IFT23"/>
      <c r="IFU23"/>
      <c r="IFV23"/>
      <c r="IFW23"/>
      <c r="IFX23"/>
      <c r="IFY23"/>
      <c r="IFZ23"/>
      <c r="IGA23"/>
      <c r="IGB23"/>
      <c r="IGC23"/>
      <c r="IGD23"/>
      <c r="IGE23"/>
      <c r="IGF23"/>
      <c r="IGG23"/>
      <c r="IGH23"/>
      <c r="IGI23"/>
      <c r="IGJ23"/>
      <c r="IGK23"/>
      <c r="IGL23"/>
      <c r="IGM23"/>
      <c r="IGN23"/>
      <c r="IGO23"/>
      <c r="IGP23"/>
      <c r="IGQ23"/>
      <c r="IGR23"/>
      <c r="IGS23"/>
      <c r="IGT23"/>
      <c r="IGU23"/>
      <c r="IGV23"/>
      <c r="IGW23"/>
      <c r="IGX23"/>
      <c r="IGY23"/>
      <c r="IGZ23"/>
      <c r="IHA23"/>
      <c r="IHB23"/>
      <c r="IHC23"/>
      <c r="IHD23"/>
      <c r="IHE23"/>
      <c r="IHF23"/>
      <c r="IHG23"/>
      <c r="IHH23"/>
      <c r="IHI23"/>
      <c r="IHJ23"/>
      <c r="IHK23"/>
      <c r="IHL23"/>
      <c r="IHM23"/>
      <c r="IHN23"/>
      <c r="IHO23"/>
      <c r="IHP23"/>
      <c r="IHQ23"/>
      <c r="IHR23"/>
      <c r="IHS23"/>
      <c r="IHT23"/>
      <c r="IHU23"/>
      <c r="IHV23"/>
      <c r="IHW23"/>
      <c r="IHX23"/>
      <c r="IHY23"/>
      <c r="IHZ23"/>
      <c r="IIA23"/>
      <c r="IIB23"/>
      <c r="IIC23"/>
      <c r="IID23"/>
      <c r="IIE23"/>
      <c r="IIF23"/>
      <c r="IIG23"/>
      <c r="IIH23"/>
      <c r="III23"/>
      <c r="IIJ23"/>
      <c r="IIK23"/>
      <c r="IIL23"/>
      <c r="IIM23"/>
      <c r="IIN23"/>
      <c r="IIO23"/>
      <c r="IIP23"/>
      <c r="IIQ23"/>
      <c r="IIR23"/>
      <c r="IIS23"/>
      <c r="IIT23"/>
      <c r="IIU23"/>
      <c r="IIV23"/>
      <c r="IIW23"/>
      <c r="IIX23"/>
      <c r="IIY23"/>
      <c r="IIZ23"/>
      <c r="IJA23"/>
      <c r="IJB23"/>
      <c r="IJC23"/>
      <c r="IJD23"/>
      <c r="IJE23"/>
      <c r="IJF23"/>
      <c r="IJG23"/>
      <c r="IJH23"/>
      <c r="IJI23"/>
      <c r="IJJ23"/>
      <c r="IJK23"/>
      <c r="IJL23"/>
      <c r="IJM23"/>
      <c r="IJN23"/>
      <c r="IJO23"/>
      <c r="IJP23"/>
      <c r="IJQ23"/>
      <c r="IJR23"/>
      <c r="IJS23"/>
      <c r="IJT23"/>
      <c r="IJU23"/>
      <c r="IJV23"/>
      <c r="IJW23"/>
      <c r="IJX23"/>
      <c r="IJY23"/>
      <c r="IJZ23"/>
      <c r="IKA23"/>
      <c r="IKB23"/>
      <c r="IKC23"/>
      <c r="IKD23"/>
      <c r="IKE23"/>
      <c r="IKF23"/>
      <c r="IKG23"/>
      <c r="IKH23"/>
      <c r="IKI23"/>
      <c r="IKJ23"/>
      <c r="IKK23"/>
      <c r="IKL23"/>
      <c r="IKM23"/>
      <c r="IKN23"/>
      <c r="IKO23"/>
      <c r="IKP23"/>
      <c r="IKQ23"/>
      <c r="IKR23"/>
      <c r="IKS23"/>
      <c r="IKT23"/>
      <c r="IKU23"/>
      <c r="IKV23"/>
      <c r="IKW23"/>
      <c r="IKX23"/>
      <c r="IKY23"/>
      <c r="IKZ23"/>
      <c r="ILA23"/>
      <c r="ILB23"/>
      <c r="ILC23"/>
      <c r="ILD23"/>
      <c r="ILE23"/>
      <c r="ILF23"/>
      <c r="ILG23"/>
      <c r="ILH23"/>
      <c r="ILI23"/>
      <c r="ILJ23"/>
      <c r="ILK23"/>
      <c r="ILL23"/>
      <c r="ILM23"/>
      <c r="ILN23"/>
      <c r="ILO23"/>
      <c r="ILP23"/>
      <c r="ILQ23"/>
      <c r="ILR23"/>
      <c r="ILS23"/>
      <c r="ILT23"/>
      <c r="ILU23"/>
      <c r="ILV23"/>
      <c r="ILW23"/>
      <c r="ILX23"/>
      <c r="ILY23"/>
      <c r="ILZ23"/>
      <c r="IMA23"/>
      <c r="IMB23"/>
      <c r="IMC23"/>
      <c r="IMD23"/>
      <c r="IME23"/>
      <c r="IMF23"/>
      <c r="IMG23"/>
      <c r="IMH23"/>
      <c r="IMI23"/>
      <c r="IMJ23"/>
      <c r="IMK23"/>
      <c r="IML23"/>
      <c r="IMM23"/>
      <c r="IMN23"/>
      <c r="IMO23"/>
      <c r="IMP23"/>
      <c r="IMQ23"/>
      <c r="IMR23"/>
      <c r="IMS23"/>
      <c r="IMT23"/>
      <c r="IMU23"/>
      <c r="IMV23"/>
      <c r="IMW23"/>
      <c r="IMX23"/>
      <c r="IMY23"/>
      <c r="IMZ23"/>
      <c r="INA23"/>
      <c r="INB23"/>
      <c r="INC23"/>
      <c r="IND23"/>
      <c r="INE23"/>
      <c r="INF23"/>
      <c r="ING23"/>
      <c r="INH23"/>
      <c r="INI23"/>
      <c r="INJ23"/>
      <c r="INK23"/>
      <c r="INL23"/>
      <c r="INM23"/>
      <c r="INN23"/>
      <c r="INO23"/>
      <c r="INP23"/>
      <c r="INQ23"/>
      <c r="INR23"/>
      <c r="INS23"/>
      <c r="INT23"/>
      <c r="INU23"/>
      <c r="INV23"/>
      <c r="INW23"/>
      <c r="INX23"/>
      <c r="INY23"/>
      <c r="INZ23"/>
      <c r="IOA23"/>
      <c r="IOB23"/>
      <c r="IOC23"/>
      <c r="IOD23"/>
      <c r="IOE23"/>
      <c r="IOF23"/>
      <c r="IOG23"/>
      <c r="IOH23"/>
      <c r="IOI23"/>
      <c r="IOJ23"/>
      <c r="IOK23"/>
      <c r="IOL23"/>
      <c r="IOM23"/>
      <c r="ION23"/>
      <c r="IOO23"/>
      <c r="IOP23"/>
      <c r="IOQ23"/>
      <c r="IOR23"/>
      <c r="IOS23"/>
      <c r="IOT23"/>
      <c r="IOU23"/>
      <c r="IOV23"/>
      <c r="IOW23"/>
      <c r="IOX23"/>
      <c r="IOY23"/>
      <c r="IOZ23"/>
      <c r="IPA23"/>
      <c r="IPB23"/>
      <c r="IPC23"/>
      <c r="IPD23"/>
      <c r="IPE23"/>
      <c r="IPF23"/>
      <c r="IPG23"/>
      <c r="IPH23"/>
      <c r="IPI23"/>
      <c r="IPJ23"/>
      <c r="IPK23"/>
      <c r="IPL23"/>
      <c r="IPM23"/>
      <c r="IPN23"/>
      <c r="IPO23"/>
      <c r="IPP23"/>
      <c r="IPQ23"/>
      <c r="IPR23"/>
      <c r="IPS23"/>
      <c r="IPT23"/>
      <c r="IPU23"/>
      <c r="IPV23"/>
      <c r="IPW23"/>
      <c r="IPX23"/>
      <c r="IPY23"/>
      <c r="IPZ23"/>
      <c r="IQA23"/>
      <c r="IQB23"/>
      <c r="IQC23"/>
      <c r="IQD23"/>
      <c r="IQE23"/>
      <c r="IQF23"/>
      <c r="IQG23"/>
      <c r="IQH23"/>
      <c r="IQI23"/>
      <c r="IQJ23"/>
      <c r="IQK23"/>
      <c r="IQL23"/>
      <c r="IQM23"/>
      <c r="IQN23"/>
      <c r="IQO23"/>
      <c r="IQP23"/>
      <c r="IQQ23"/>
      <c r="IQR23"/>
      <c r="IQS23"/>
      <c r="IQT23"/>
      <c r="IQU23"/>
      <c r="IQV23"/>
      <c r="IQW23"/>
      <c r="IQX23"/>
      <c r="IQY23"/>
      <c r="IQZ23"/>
      <c r="IRA23"/>
      <c r="IRB23"/>
      <c r="IRC23"/>
      <c r="IRD23"/>
      <c r="IRE23"/>
      <c r="IRF23"/>
      <c r="IRG23"/>
      <c r="IRH23"/>
      <c r="IRI23"/>
      <c r="IRJ23"/>
      <c r="IRK23"/>
      <c r="IRL23"/>
      <c r="IRM23"/>
      <c r="IRN23"/>
      <c r="IRO23"/>
      <c r="IRP23"/>
      <c r="IRQ23"/>
      <c r="IRR23"/>
      <c r="IRS23"/>
      <c r="IRT23"/>
      <c r="IRU23"/>
      <c r="IRV23"/>
      <c r="IRW23"/>
      <c r="IRX23"/>
      <c r="IRY23"/>
      <c r="IRZ23"/>
      <c r="ISA23"/>
      <c r="ISB23"/>
      <c r="ISC23"/>
      <c r="ISD23"/>
      <c r="ISE23"/>
      <c r="ISF23"/>
      <c r="ISG23"/>
      <c r="ISH23"/>
      <c r="ISI23"/>
      <c r="ISJ23"/>
      <c r="ISK23"/>
      <c r="ISL23"/>
      <c r="ISM23"/>
      <c r="ISN23"/>
      <c r="ISO23"/>
      <c r="ISP23"/>
      <c r="ISQ23"/>
      <c r="ISR23"/>
      <c r="ISS23"/>
      <c r="IST23"/>
      <c r="ISU23"/>
      <c r="ISV23"/>
      <c r="ISW23"/>
      <c r="ISX23"/>
      <c r="ISY23"/>
      <c r="ISZ23"/>
      <c r="ITA23"/>
      <c r="ITB23"/>
      <c r="ITC23"/>
      <c r="ITD23"/>
      <c r="ITE23"/>
      <c r="ITF23"/>
      <c r="ITG23"/>
      <c r="ITH23"/>
      <c r="ITI23"/>
      <c r="ITJ23"/>
      <c r="ITK23"/>
      <c r="ITL23"/>
      <c r="ITM23"/>
      <c r="ITN23"/>
      <c r="ITO23"/>
      <c r="ITP23"/>
      <c r="ITQ23"/>
      <c r="ITR23"/>
      <c r="ITS23"/>
      <c r="ITT23"/>
      <c r="ITU23"/>
      <c r="ITV23"/>
      <c r="ITW23"/>
      <c r="ITX23"/>
      <c r="ITY23"/>
      <c r="ITZ23"/>
      <c r="IUA23"/>
      <c r="IUB23"/>
      <c r="IUC23"/>
      <c r="IUD23"/>
      <c r="IUE23"/>
      <c r="IUF23"/>
      <c r="IUG23"/>
      <c r="IUH23"/>
      <c r="IUI23"/>
      <c r="IUJ23"/>
      <c r="IUK23"/>
      <c r="IUL23"/>
      <c r="IUM23"/>
      <c r="IUN23"/>
      <c r="IUO23"/>
      <c r="IUP23"/>
      <c r="IUQ23"/>
      <c r="IUR23"/>
      <c r="IUS23"/>
      <c r="IUT23"/>
      <c r="IUU23"/>
      <c r="IUV23"/>
      <c r="IUW23"/>
      <c r="IUX23"/>
      <c r="IUY23"/>
      <c r="IUZ23"/>
      <c r="IVA23"/>
      <c r="IVB23"/>
      <c r="IVC23"/>
      <c r="IVD23"/>
      <c r="IVE23"/>
      <c r="IVF23"/>
      <c r="IVG23"/>
      <c r="IVH23"/>
      <c r="IVI23"/>
      <c r="IVJ23"/>
      <c r="IVK23"/>
      <c r="IVL23"/>
      <c r="IVM23"/>
      <c r="IVN23"/>
      <c r="IVO23"/>
      <c r="IVP23"/>
      <c r="IVQ23"/>
      <c r="IVR23"/>
      <c r="IVS23"/>
      <c r="IVT23"/>
      <c r="IVU23"/>
      <c r="IVV23"/>
      <c r="IVW23"/>
      <c r="IVX23"/>
      <c r="IVY23"/>
      <c r="IVZ23"/>
      <c r="IWA23"/>
      <c r="IWB23"/>
      <c r="IWC23"/>
      <c r="IWD23"/>
      <c r="IWE23"/>
      <c r="IWF23"/>
      <c r="IWG23"/>
      <c r="IWH23"/>
      <c r="IWI23"/>
      <c r="IWJ23"/>
      <c r="IWK23"/>
      <c r="IWL23"/>
      <c r="IWM23"/>
      <c r="IWN23"/>
      <c r="IWO23"/>
      <c r="IWP23"/>
      <c r="IWQ23"/>
      <c r="IWR23"/>
      <c r="IWS23"/>
      <c r="IWT23"/>
      <c r="IWU23"/>
      <c r="IWV23"/>
      <c r="IWW23"/>
      <c r="IWX23"/>
      <c r="IWY23"/>
      <c r="IWZ23"/>
      <c r="IXA23"/>
      <c r="IXB23"/>
      <c r="IXC23"/>
      <c r="IXD23"/>
      <c r="IXE23"/>
      <c r="IXF23"/>
      <c r="IXG23"/>
      <c r="IXH23"/>
      <c r="IXI23"/>
      <c r="IXJ23"/>
      <c r="IXK23"/>
      <c r="IXL23"/>
      <c r="IXM23"/>
      <c r="IXN23"/>
      <c r="IXO23"/>
      <c r="IXP23"/>
      <c r="IXQ23"/>
      <c r="IXR23"/>
      <c r="IXS23"/>
      <c r="IXT23"/>
      <c r="IXU23"/>
      <c r="IXV23"/>
      <c r="IXW23"/>
      <c r="IXX23"/>
      <c r="IXY23"/>
      <c r="IXZ23"/>
      <c r="IYA23"/>
      <c r="IYB23"/>
      <c r="IYC23"/>
      <c r="IYD23"/>
      <c r="IYE23"/>
      <c r="IYF23"/>
      <c r="IYG23"/>
      <c r="IYH23"/>
      <c r="IYI23"/>
      <c r="IYJ23"/>
      <c r="IYK23"/>
      <c r="IYL23"/>
      <c r="IYM23"/>
      <c r="IYN23"/>
      <c r="IYO23"/>
      <c r="IYP23"/>
      <c r="IYQ23"/>
      <c r="IYR23"/>
      <c r="IYS23"/>
      <c r="IYT23"/>
      <c r="IYU23"/>
      <c r="IYV23"/>
      <c r="IYW23"/>
      <c r="IYX23"/>
      <c r="IYY23"/>
      <c r="IYZ23"/>
      <c r="IZA23"/>
      <c r="IZB23"/>
      <c r="IZC23"/>
      <c r="IZD23"/>
      <c r="IZE23"/>
      <c r="IZF23"/>
      <c r="IZG23"/>
      <c r="IZH23"/>
      <c r="IZI23"/>
      <c r="IZJ23"/>
      <c r="IZK23"/>
      <c r="IZL23"/>
      <c r="IZM23"/>
      <c r="IZN23"/>
      <c r="IZO23"/>
      <c r="IZP23"/>
      <c r="IZQ23"/>
      <c r="IZR23"/>
      <c r="IZS23"/>
      <c r="IZT23"/>
      <c r="IZU23"/>
      <c r="IZV23"/>
      <c r="IZW23"/>
      <c r="IZX23"/>
      <c r="IZY23"/>
      <c r="IZZ23"/>
      <c r="JAA23"/>
      <c r="JAB23"/>
      <c r="JAC23"/>
      <c r="JAD23"/>
      <c r="JAE23"/>
      <c r="JAF23"/>
      <c r="JAG23"/>
      <c r="JAH23"/>
      <c r="JAI23"/>
      <c r="JAJ23"/>
      <c r="JAK23"/>
      <c r="JAL23"/>
      <c r="JAM23"/>
      <c r="JAN23"/>
      <c r="JAO23"/>
      <c r="JAP23"/>
      <c r="JAQ23"/>
      <c r="JAR23"/>
      <c r="JAS23"/>
      <c r="JAT23"/>
      <c r="JAU23"/>
      <c r="JAV23"/>
      <c r="JAW23"/>
      <c r="JAX23"/>
      <c r="JAY23"/>
      <c r="JAZ23"/>
      <c r="JBA23"/>
      <c r="JBB23"/>
      <c r="JBC23"/>
      <c r="JBD23"/>
      <c r="JBE23"/>
      <c r="JBF23"/>
      <c r="JBG23"/>
      <c r="JBH23"/>
      <c r="JBI23"/>
      <c r="JBJ23"/>
      <c r="JBK23"/>
      <c r="JBL23"/>
      <c r="JBM23"/>
      <c r="JBN23"/>
      <c r="JBO23"/>
      <c r="JBP23"/>
      <c r="JBQ23"/>
      <c r="JBR23"/>
      <c r="JBS23"/>
      <c r="JBT23"/>
      <c r="JBU23"/>
      <c r="JBV23"/>
      <c r="JBW23"/>
      <c r="JBX23"/>
      <c r="JBY23"/>
      <c r="JBZ23"/>
      <c r="JCA23"/>
      <c r="JCB23"/>
      <c r="JCC23"/>
      <c r="JCD23"/>
      <c r="JCE23"/>
      <c r="JCF23"/>
      <c r="JCG23"/>
      <c r="JCH23"/>
      <c r="JCI23"/>
      <c r="JCJ23"/>
      <c r="JCK23"/>
      <c r="JCL23"/>
      <c r="JCM23"/>
      <c r="JCN23"/>
      <c r="JCO23"/>
      <c r="JCP23"/>
      <c r="JCQ23"/>
      <c r="JCR23"/>
      <c r="JCS23"/>
      <c r="JCT23"/>
      <c r="JCU23"/>
      <c r="JCV23"/>
      <c r="JCW23"/>
      <c r="JCX23"/>
      <c r="JCY23"/>
      <c r="JCZ23"/>
      <c r="JDA23"/>
      <c r="JDB23"/>
      <c r="JDC23"/>
      <c r="JDD23"/>
      <c r="JDE23"/>
      <c r="JDF23"/>
      <c r="JDG23"/>
      <c r="JDH23"/>
      <c r="JDI23"/>
      <c r="JDJ23"/>
      <c r="JDK23"/>
      <c r="JDL23"/>
      <c r="JDM23"/>
      <c r="JDN23"/>
      <c r="JDO23"/>
      <c r="JDP23"/>
      <c r="JDQ23"/>
      <c r="JDR23"/>
      <c r="JDS23"/>
      <c r="JDT23"/>
      <c r="JDU23"/>
      <c r="JDV23"/>
      <c r="JDW23"/>
      <c r="JDX23"/>
      <c r="JDY23"/>
      <c r="JDZ23"/>
      <c r="JEA23"/>
      <c r="JEB23"/>
      <c r="JEC23"/>
      <c r="JED23"/>
      <c r="JEE23"/>
      <c r="JEF23"/>
      <c r="JEG23"/>
      <c r="JEH23"/>
      <c r="JEI23"/>
      <c r="JEJ23"/>
      <c r="JEK23"/>
      <c r="JEL23"/>
      <c r="JEM23"/>
      <c r="JEN23"/>
      <c r="JEO23"/>
      <c r="JEP23"/>
      <c r="JEQ23"/>
      <c r="JER23"/>
      <c r="JES23"/>
      <c r="JET23"/>
      <c r="JEU23"/>
      <c r="JEV23"/>
      <c r="JEW23"/>
      <c r="JEX23"/>
      <c r="JEY23"/>
      <c r="JEZ23"/>
      <c r="JFA23"/>
      <c r="JFB23"/>
      <c r="JFC23"/>
      <c r="JFD23"/>
      <c r="JFE23"/>
      <c r="JFF23"/>
      <c r="JFG23"/>
      <c r="JFH23"/>
      <c r="JFI23"/>
      <c r="JFJ23"/>
      <c r="JFK23"/>
      <c r="JFL23"/>
      <c r="JFM23"/>
      <c r="JFN23"/>
      <c r="JFO23"/>
      <c r="JFP23"/>
      <c r="JFQ23"/>
      <c r="JFR23"/>
      <c r="JFS23"/>
      <c r="JFT23"/>
      <c r="JFU23"/>
      <c r="JFV23"/>
      <c r="JFW23"/>
      <c r="JFX23"/>
      <c r="JFY23"/>
      <c r="JFZ23"/>
      <c r="JGA23"/>
      <c r="JGB23"/>
      <c r="JGC23"/>
      <c r="JGD23"/>
      <c r="JGE23"/>
      <c r="JGF23"/>
      <c r="JGG23"/>
      <c r="JGH23"/>
      <c r="JGI23"/>
      <c r="JGJ23"/>
      <c r="JGK23"/>
      <c r="JGL23"/>
      <c r="JGM23"/>
      <c r="JGN23"/>
      <c r="JGO23"/>
      <c r="JGP23"/>
      <c r="JGQ23"/>
      <c r="JGR23"/>
      <c r="JGS23"/>
      <c r="JGT23"/>
      <c r="JGU23"/>
      <c r="JGV23"/>
      <c r="JGW23"/>
      <c r="JGX23"/>
      <c r="JGY23"/>
      <c r="JGZ23"/>
      <c r="JHA23"/>
      <c r="JHB23"/>
      <c r="JHC23"/>
      <c r="JHD23"/>
      <c r="JHE23"/>
      <c r="JHF23"/>
      <c r="JHG23"/>
      <c r="JHH23"/>
      <c r="JHI23"/>
      <c r="JHJ23"/>
      <c r="JHK23"/>
      <c r="JHL23"/>
      <c r="JHM23"/>
      <c r="JHN23"/>
      <c r="JHO23"/>
      <c r="JHP23"/>
      <c r="JHQ23"/>
      <c r="JHR23"/>
      <c r="JHS23"/>
      <c r="JHT23"/>
      <c r="JHU23"/>
      <c r="JHV23"/>
      <c r="JHW23"/>
      <c r="JHX23"/>
      <c r="JHY23"/>
      <c r="JHZ23"/>
      <c r="JIA23"/>
      <c r="JIB23"/>
      <c r="JIC23"/>
      <c r="JID23"/>
      <c r="JIE23"/>
      <c r="JIF23"/>
      <c r="JIG23"/>
      <c r="JIH23"/>
      <c r="JII23"/>
      <c r="JIJ23"/>
      <c r="JIK23"/>
      <c r="JIL23"/>
      <c r="JIM23"/>
      <c r="JIN23"/>
      <c r="JIO23"/>
      <c r="JIP23"/>
      <c r="JIQ23"/>
      <c r="JIR23"/>
      <c r="JIS23"/>
      <c r="JIT23"/>
      <c r="JIU23"/>
      <c r="JIV23"/>
      <c r="JIW23"/>
      <c r="JIX23"/>
      <c r="JIY23"/>
      <c r="JIZ23"/>
      <c r="JJA23"/>
      <c r="JJB23"/>
      <c r="JJC23"/>
      <c r="JJD23"/>
      <c r="JJE23"/>
      <c r="JJF23"/>
      <c r="JJG23"/>
      <c r="JJH23"/>
      <c r="JJI23"/>
      <c r="JJJ23"/>
      <c r="JJK23"/>
      <c r="JJL23"/>
      <c r="JJM23"/>
      <c r="JJN23"/>
      <c r="JJO23"/>
      <c r="JJP23"/>
      <c r="JJQ23"/>
      <c r="JJR23"/>
      <c r="JJS23"/>
      <c r="JJT23"/>
      <c r="JJU23"/>
      <c r="JJV23"/>
      <c r="JJW23"/>
      <c r="JJX23"/>
      <c r="JJY23"/>
      <c r="JJZ23"/>
      <c r="JKA23"/>
      <c r="JKB23"/>
      <c r="JKC23"/>
      <c r="JKD23"/>
      <c r="JKE23"/>
      <c r="JKF23"/>
      <c r="JKG23"/>
      <c r="JKH23"/>
      <c r="JKI23"/>
      <c r="JKJ23"/>
      <c r="JKK23"/>
      <c r="JKL23"/>
      <c r="JKM23"/>
      <c r="JKN23"/>
      <c r="JKO23"/>
      <c r="JKP23"/>
      <c r="JKQ23"/>
      <c r="JKR23"/>
      <c r="JKS23"/>
      <c r="JKT23"/>
      <c r="JKU23"/>
      <c r="JKV23"/>
      <c r="JKW23"/>
      <c r="JKX23"/>
      <c r="JKY23"/>
      <c r="JKZ23"/>
      <c r="JLA23"/>
      <c r="JLB23"/>
      <c r="JLC23"/>
      <c r="JLD23"/>
      <c r="JLE23"/>
      <c r="JLF23"/>
      <c r="JLG23"/>
      <c r="JLH23"/>
      <c r="JLI23"/>
      <c r="JLJ23"/>
      <c r="JLK23"/>
      <c r="JLL23"/>
      <c r="JLM23"/>
      <c r="JLN23"/>
      <c r="JLO23"/>
      <c r="JLP23"/>
      <c r="JLQ23"/>
      <c r="JLR23"/>
      <c r="JLS23"/>
      <c r="JLT23"/>
      <c r="JLU23"/>
      <c r="JLV23"/>
      <c r="JLW23"/>
      <c r="JLX23"/>
      <c r="JLY23"/>
      <c r="JLZ23"/>
      <c r="JMA23"/>
      <c r="JMB23"/>
      <c r="JMC23"/>
      <c r="JMD23"/>
      <c r="JME23"/>
      <c r="JMF23"/>
      <c r="JMG23"/>
      <c r="JMH23"/>
      <c r="JMI23"/>
      <c r="JMJ23"/>
      <c r="JMK23"/>
      <c r="JML23"/>
      <c r="JMM23"/>
      <c r="JMN23"/>
      <c r="JMO23"/>
      <c r="JMP23"/>
      <c r="JMQ23"/>
      <c r="JMR23"/>
      <c r="JMS23"/>
      <c r="JMT23"/>
      <c r="JMU23"/>
      <c r="JMV23"/>
      <c r="JMW23"/>
      <c r="JMX23"/>
      <c r="JMY23"/>
      <c r="JMZ23"/>
      <c r="JNA23"/>
      <c r="JNB23"/>
      <c r="JNC23"/>
      <c r="JND23"/>
      <c r="JNE23"/>
      <c r="JNF23"/>
      <c r="JNG23"/>
      <c r="JNH23"/>
      <c r="JNI23"/>
      <c r="JNJ23"/>
      <c r="JNK23"/>
      <c r="JNL23"/>
      <c r="JNM23"/>
      <c r="JNN23"/>
      <c r="JNO23"/>
      <c r="JNP23"/>
      <c r="JNQ23"/>
      <c r="JNR23"/>
      <c r="JNS23"/>
      <c r="JNT23"/>
      <c r="JNU23"/>
      <c r="JNV23"/>
      <c r="JNW23"/>
      <c r="JNX23"/>
      <c r="JNY23"/>
      <c r="JNZ23"/>
      <c r="JOA23"/>
      <c r="JOB23"/>
      <c r="JOC23"/>
      <c r="JOD23"/>
      <c r="JOE23"/>
      <c r="JOF23"/>
      <c r="JOG23"/>
      <c r="JOH23"/>
      <c r="JOI23"/>
      <c r="JOJ23"/>
      <c r="JOK23"/>
      <c r="JOL23"/>
      <c r="JOM23"/>
      <c r="JON23"/>
      <c r="JOO23"/>
      <c r="JOP23"/>
      <c r="JOQ23"/>
      <c r="JOR23"/>
      <c r="JOS23"/>
      <c r="JOT23"/>
      <c r="JOU23"/>
      <c r="JOV23"/>
      <c r="JOW23"/>
      <c r="JOX23"/>
      <c r="JOY23"/>
      <c r="JOZ23"/>
      <c r="JPA23"/>
      <c r="JPB23"/>
      <c r="JPC23"/>
      <c r="JPD23"/>
      <c r="JPE23"/>
      <c r="JPF23"/>
      <c r="JPG23"/>
      <c r="JPH23"/>
      <c r="JPI23"/>
      <c r="JPJ23"/>
      <c r="JPK23"/>
      <c r="JPL23"/>
      <c r="JPM23"/>
      <c r="JPN23"/>
      <c r="JPO23"/>
      <c r="JPP23"/>
      <c r="JPQ23"/>
      <c r="JPR23"/>
      <c r="JPS23"/>
      <c r="JPT23"/>
      <c r="JPU23"/>
      <c r="JPV23"/>
      <c r="JPW23"/>
      <c r="JPX23"/>
      <c r="JPY23"/>
      <c r="JPZ23"/>
      <c r="JQA23"/>
      <c r="JQB23"/>
      <c r="JQC23"/>
      <c r="JQD23"/>
      <c r="JQE23"/>
      <c r="JQF23"/>
      <c r="JQG23"/>
      <c r="JQH23"/>
      <c r="JQI23"/>
      <c r="JQJ23"/>
      <c r="JQK23"/>
      <c r="JQL23"/>
      <c r="JQM23"/>
      <c r="JQN23"/>
      <c r="JQO23"/>
      <c r="JQP23"/>
      <c r="JQQ23"/>
      <c r="JQR23"/>
      <c r="JQS23"/>
      <c r="JQT23"/>
      <c r="JQU23"/>
      <c r="JQV23"/>
      <c r="JQW23"/>
      <c r="JQX23"/>
      <c r="JQY23"/>
      <c r="JQZ23"/>
      <c r="JRA23"/>
      <c r="JRB23"/>
      <c r="JRC23"/>
      <c r="JRD23"/>
      <c r="JRE23"/>
      <c r="JRF23"/>
      <c r="JRG23"/>
      <c r="JRH23"/>
      <c r="JRI23"/>
      <c r="JRJ23"/>
      <c r="JRK23"/>
      <c r="JRL23"/>
      <c r="JRM23"/>
      <c r="JRN23"/>
      <c r="JRO23"/>
      <c r="JRP23"/>
      <c r="JRQ23"/>
      <c r="JRR23"/>
      <c r="JRS23"/>
      <c r="JRT23"/>
      <c r="JRU23"/>
      <c r="JRV23"/>
      <c r="JRW23"/>
      <c r="JRX23"/>
      <c r="JRY23"/>
      <c r="JRZ23"/>
      <c r="JSA23"/>
      <c r="JSB23"/>
      <c r="JSC23"/>
      <c r="JSD23"/>
      <c r="JSE23"/>
      <c r="JSF23"/>
      <c r="JSG23"/>
      <c r="JSH23"/>
      <c r="JSI23"/>
      <c r="JSJ23"/>
      <c r="JSK23"/>
      <c r="JSL23"/>
      <c r="JSM23"/>
      <c r="JSN23"/>
      <c r="JSO23"/>
      <c r="JSP23"/>
      <c r="JSQ23"/>
      <c r="JSR23"/>
      <c r="JSS23"/>
      <c r="JST23"/>
      <c r="JSU23"/>
      <c r="JSV23"/>
      <c r="JSW23"/>
      <c r="JSX23"/>
      <c r="JSY23"/>
      <c r="JSZ23"/>
      <c r="JTA23"/>
      <c r="JTB23"/>
      <c r="JTC23"/>
      <c r="JTD23"/>
      <c r="JTE23"/>
      <c r="JTF23"/>
      <c r="JTG23"/>
      <c r="JTH23"/>
      <c r="JTI23"/>
      <c r="JTJ23"/>
      <c r="JTK23"/>
      <c r="JTL23"/>
      <c r="JTM23"/>
      <c r="JTN23"/>
      <c r="JTO23"/>
      <c r="JTP23"/>
      <c r="JTQ23"/>
      <c r="JTR23"/>
      <c r="JTS23"/>
      <c r="JTT23"/>
      <c r="JTU23"/>
      <c r="JTV23"/>
      <c r="JTW23"/>
      <c r="JTX23"/>
      <c r="JTY23"/>
      <c r="JTZ23"/>
      <c r="JUA23"/>
      <c r="JUB23"/>
      <c r="JUC23"/>
      <c r="JUD23"/>
      <c r="JUE23"/>
      <c r="JUF23"/>
      <c r="JUG23"/>
      <c r="JUH23"/>
      <c r="JUI23"/>
      <c r="JUJ23"/>
      <c r="JUK23"/>
      <c r="JUL23"/>
      <c r="JUM23"/>
      <c r="JUN23"/>
      <c r="JUO23"/>
      <c r="JUP23"/>
      <c r="JUQ23"/>
      <c r="JUR23"/>
      <c r="JUS23"/>
      <c r="JUT23"/>
      <c r="JUU23"/>
      <c r="JUV23"/>
      <c r="JUW23"/>
      <c r="JUX23"/>
      <c r="JUY23"/>
      <c r="JUZ23"/>
      <c r="JVA23"/>
      <c r="JVB23"/>
      <c r="JVC23"/>
      <c r="JVD23"/>
      <c r="JVE23"/>
      <c r="JVF23"/>
      <c r="JVG23"/>
      <c r="JVH23"/>
      <c r="JVI23"/>
      <c r="JVJ23"/>
      <c r="JVK23"/>
      <c r="JVL23"/>
      <c r="JVM23"/>
      <c r="JVN23"/>
      <c r="JVO23"/>
      <c r="JVP23"/>
      <c r="JVQ23"/>
      <c r="JVR23"/>
      <c r="JVS23"/>
      <c r="JVT23"/>
      <c r="JVU23"/>
      <c r="JVV23"/>
      <c r="JVW23"/>
      <c r="JVX23"/>
      <c r="JVY23"/>
      <c r="JVZ23"/>
      <c r="JWA23"/>
      <c r="JWB23"/>
      <c r="JWC23"/>
      <c r="JWD23"/>
      <c r="JWE23"/>
      <c r="JWF23"/>
      <c r="JWG23"/>
      <c r="JWH23"/>
      <c r="JWI23"/>
      <c r="JWJ23"/>
      <c r="JWK23"/>
      <c r="JWL23"/>
      <c r="JWM23"/>
      <c r="JWN23"/>
      <c r="JWO23"/>
      <c r="JWP23"/>
      <c r="JWQ23"/>
      <c r="JWR23"/>
      <c r="JWS23"/>
      <c r="JWT23"/>
      <c r="JWU23"/>
      <c r="JWV23"/>
      <c r="JWW23"/>
      <c r="JWX23"/>
      <c r="JWY23"/>
      <c r="JWZ23"/>
      <c r="JXA23"/>
      <c r="JXB23"/>
      <c r="JXC23"/>
      <c r="JXD23"/>
      <c r="JXE23"/>
      <c r="JXF23"/>
      <c r="JXG23"/>
      <c r="JXH23"/>
      <c r="JXI23"/>
      <c r="JXJ23"/>
      <c r="JXK23"/>
      <c r="JXL23"/>
      <c r="JXM23"/>
      <c r="JXN23"/>
      <c r="JXO23"/>
      <c r="JXP23"/>
      <c r="JXQ23"/>
      <c r="JXR23"/>
      <c r="JXS23"/>
      <c r="JXT23"/>
      <c r="JXU23"/>
      <c r="JXV23"/>
      <c r="JXW23"/>
      <c r="JXX23"/>
      <c r="JXY23"/>
      <c r="JXZ23"/>
      <c r="JYA23"/>
      <c r="JYB23"/>
      <c r="JYC23"/>
      <c r="JYD23"/>
      <c r="JYE23"/>
      <c r="JYF23"/>
      <c r="JYG23"/>
      <c r="JYH23"/>
      <c r="JYI23"/>
      <c r="JYJ23"/>
      <c r="JYK23"/>
      <c r="JYL23"/>
      <c r="JYM23"/>
      <c r="JYN23"/>
      <c r="JYO23"/>
      <c r="JYP23"/>
      <c r="JYQ23"/>
      <c r="JYR23"/>
      <c r="JYS23"/>
      <c r="JYT23"/>
      <c r="JYU23"/>
      <c r="JYV23"/>
      <c r="JYW23"/>
      <c r="JYX23"/>
      <c r="JYY23"/>
      <c r="JYZ23"/>
      <c r="JZA23"/>
      <c r="JZB23"/>
      <c r="JZC23"/>
      <c r="JZD23"/>
      <c r="JZE23"/>
      <c r="JZF23"/>
      <c r="JZG23"/>
      <c r="JZH23"/>
      <c r="JZI23"/>
      <c r="JZJ23"/>
      <c r="JZK23"/>
      <c r="JZL23"/>
      <c r="JZM23"/>
      <c r="JZN23"/>
      <c r="JZO23"/>
      <c r="JZP23"/>
      <c r="JZQ23"/>
      <c r="JZR23"/>
      <c r="JZS23"/>
      <c r="JZT23"/>
      <c r="JZU23"/>
      <c r="JZV23"/>
      <c r="JZW23"/>
      <c r="JZX23"/>
      <c r="JZY23"/>
      <c r="JZZ23"/>
      <c r="KAA23"/>
      <c r="KAB23"/>
      <c r="KAC23"/>
      <c r="KAD23"/>
      <c r="KAE23"/>
      <c r="KAF23"/>
      <c r="KAG23"/>
      <c r="KAH23"/>
      <c r="KAI23"/>
      <c r="KAJ23"/>
      <c r="KAK23"/>
      <c r="KAL23"/>
      <c r="KAM23"/>
      <c r="KAN23"/>
      <c r="KAO23"/>
      <c r="KAP23"/>
      <c r="KAQ23"/>
      <c r="KAR23"/>
      <c r="KAS23"/>
      <c r="KAT23"/>
      <c r="KAU23"/>
      <c r="KAV23"/>
      <c r="KAW23"/>
      <c r="KAX23"/>
      <c r="KAY23"/>
      <c r="KAZ23"/>
      <c r="KBA23"/>
      <c r="KBB23"/>
      <c r="KBC23"/>
      <c r="KBD23"/>
      <c r="KBE23"/>
      <c r="KBF23"/>
      <c r="KBG23"/>
      <c r="KBH23"/>
      <c r="KBI23"/>
      <c r="KBJ23"/>
      <c r="KBK23"/>
      <c r="KBL23"/>
      <c r="KBM23"/>
      <c r="KBN23"/>
      <c r="KBO23"/>
      <c r="KBP23"/>
      <c r="KBQ23"/>
      <c r="KBR23"/>
      <c r="KBS23"/>
      <c r="KBT23"/>
      <c r="KBU23"/>
      <c r="KBV23"/>
      <c r="KBW23"/>
      <c r="KBX23"/>
      <c r="KBY23"/>
      <c r="KBZ23"/>
      <c r="KCA23"/>
      <c r="KCB23"/>
      <c r="KCC23"/>
      <c r="KCD23"/>
      <c r="KCE23"/>
      <c r="KCF23"/>
      <c r="KCG23"/>
      <c r="KCH23"/>
      <c r="KCI23"/>
      <c r="KCJ23"/>
      <c r="KCK23"/>
      <c r="KCL23"/>
      <c r="KCM23"/>
      <c r="KCN23"/>
      <c r="KCO23"/>
      <c r="KCP23"/>
      <c r="KCQ23"/>
      <c r="KCR23"/>
      <c r="KCS23"/>
      <c r="KCT23"/>
      <c r="KCU23"/>
      <c r="KCV23"/>
      <c r="KCW23"/>
      <c r="KCX23"/>
      <c r="KCY23"/>
      <c r="KCZ23"/>
      <c r="KDA23"/>
      <c r="KDB23"/>
      <c r="KDC23"/>
      <c r="KDD23"/>
      <c r="KDE23"/>
      <c r="KDF23"/>
      <c r="KDG23"/>
      <c r="KDH23"/>
      <c r="KDI23"/>
      <c r="KDJ23"/>
      <c r="KDK23"/>
      <c r="KDL23"/>
      <c r="KDM23"/>
      <c r="KDN23"/>
      <c r="KDO23"/>
      <c r="KDP23"/>
      <c r="KDQ23"/>
      <c r="KDR23"/>
      <c r="KDS23"/>
      <c r="KDT23"/>
      <c r="KDU23"/>
      <c r="KDV23"/>
      <c r="KDW23"/>
      <c r="KDX23"/>
      <c r="KDY23"/>
      <c r="KDZ23"/>
      <c r="KEA23"/>
      <c r="KEB23"/>
      <c r="KEC23"/>
      <c r="KED23"/>
      <c r="KEE23"/>
      <c r="KEF23"/>
      <c r="KEG23"/>
      <c r="KEH23"/>
      <c r="KEI23"/>
      <c r="KEJ23"/>
      <c r="KEK23"/>
      <c r="KEL23"/>
      <c r="KEM23"/>
      <c r="KEN23"/>
      <c r="KEO23"/>
      <c r="KEP23"/>
      <c r="KEQ23"/>
      <c r="KER23"/>
      <c r="KES23"/>
      <c r="KET23"/>
      <c r="KEU23"/>
      <c r="KEV23"/>
      <c r="KEW23"/>
      <c r="KEX23"/>
      <c r="KEY23"/>
      <c r="KEZ23"/>
      <c r="KFA23"/>
      <c r="KFB23"/>
      <c r="KFC23"/>
      <c r="KFD23"/>
      <c r="KFE23"/>
      <c r="KFF23"/>
      <c r="KFG23"/>
      <c r="KFH23"/>
      <c r="KFI23"/>
      <c r="KFJ23"/>
      <c r="KFK23"/>
      <c r="KFL23"/>
      <c r="KFM23"/>
      <c r="KFN23"/>
      <c r="KFO23"/>
      <c r="KFP23"/>
      <c r="KFQ23"/>
      <c r="KFR23"/>
      <c r="KFS23"/>
      <c r="KFT23"/>
      <c r="KFU23"/>
      <c r="KFV23"/>
      <c r="KFW23"/>
      <c r="KFX23"/>
      <c r="KFY23"/>
      <c r="KFZ23"/>
      <c r="KGA23"/>
      <c r="KGB23"/>
      <c r="KGC23"/>
      <c r="KGD23"/>
      <c r="KGE23"/>
      <c r="KGF23"/>
      <c r="KGG23"/>
      <c r="KGH23"/>
      <c r="KGI23"/>
      <c r="KGJ23"/>
      <c r="KGK23"/>
      <c r="KGL23"/>
      <c r="KGM23"/>
      <c r="KGN23"/>
      <c r="KGO23"/>
      <c r="KGP23"/>
      <c r="KGQ23"/>
      <c r="KGR23"/>
      <c r="KGS23"/>
      <c r="KGT23"/>
      <c r="KGU23"/>
      <c r="KGV23"/>
      <c r="KGW23"/>
      <c r="KGX23"/>
      <c r="KGY23"/>
      <c r="KGZ23"/>
      <c r="KHA23"/>
      <c r="KHB23"/>
      <c r="KHC23"/>
      <c r="KHD23"/>
      <c r="KHE23"/>
      <c r="KHF23"/>
      <c r="KHG23"/>
      <c r="KHH23"/>
      <c r="KHI23"/>
      <c r="KHJ23"/>
      <c r="KHK23"/>
      <c r="KHL23"/>
      <c r="KHM23"/>
      <c r="KHN23"/>
      <c r="KHO23"/>
      <c r="KHP23"/>
      <c r="KHQ23"/>
      <c r="KHR23"/>
      <c r="KHS23"/>
      <c r="KHT23"/>
      <c r="KHU23"/>
      <c r="KHV23"/>
      <c r="KHW23"/>
      <c r="KHX23"/>
      <c r="KHY23"/>
      <c r="KHZ23"/>
      <c r="KIA23"/>
      <c r="KIB23"/>
      <c r="KIC23"/>
      <c r="KID23"/>
      <c r="KIE23"/>
      <c r="KIF23"/>
      <c r="KIG23"/>
      <c r="KIH23"/>
      <c r="KII23"/>
      <c r="KIJ23"/>
      <c r="KIK23"/>
      <c r="KIL23"/>
      <c r="KIM23"/>
      <c r="KIN23"/>
      <c r="KIO23"/>
      <c r="KIP23"/>
      <c r="KIQ23"/>
      <c r="KIR23"/>
      <c r="KIS23"/>
      <c r="KIT23"/>
      <c r="KIU23"/>
      <c r="KIV23"/>
      <c r="KIW23"/>
      <c r="KIX23"/>
      <c r="KIY23"/>
      <c r="KIZ23"/>
      <c r="KJA23"/>
      <c r="KJB23"/>
      <c r="KJC23"/>
      <c r="KJD23"/>
      <c r="KJE23"/>
      <c r="KJF23"/>
      <c r="KJG23"/>
      <c r="KJH23"/>
      <c r="KJI23"/>
      <c r="KJJ23"/>
      <c r="KJK23"/>
      <c r="KJL23"/>
      <c r="KJM23"/>
      <c r="KJN23"/>
      <c r="KJO23"/>
      <c r="KJP23"/>
      <c r="KJQ23"/>
      <c r="KJR23"/>
      <c r="KJS23"/>
      <c r="KJT23"/>
      <c r="KJU23"/>
      <c r="KJV23"/>
      <c r="KJW23"/>
      <c r="KJX23"/>
      <c r="KJY23"/>
      <c r="KJZ23"/>
      <c r="KKA23"/>
      <c r="KKB23"/>
      <c r="KKC23"/>
      <c r="KKD23"/>
      <c r="KKE23"/>
      <c r="KKF23"/>
      <c r="KKG23"/>
      <c r="KKH23"/>
      <c r="KKI23"/>
      <c r="KKJ23"/>
      <c r="KKK23"/>
      <c r="KKL23"/>
      <c r="KKM23"/>
      <c r="KKN23"/>
      <c r="KKO23"/>
      <c r="KKP23"/>
      <c r="KKQ23"/>
      <c r="KKR23"/>
      <c r="KKS23"/>
      <c r="KKT23"/>
      <c r="KKU23"/>
      <c r="KKV23"/>
      <c r="KKW23"/>
      <c r="KKX23"/>
      <c r="KKY23"/>
      <c r="KKZ23"/>
      <c r="KLA23"/>
      <c r="KLB23"/>
      <c r="KLC23"/>
      <c r="KLD23"/>
      <c r="KLE23"/>
      <c r="KLF23"/>
      <c r="KLG23"/>
      <c r="KLH23"/>
      <c r="KLI23"/>
      <c r="KLJ23"/>
      <c r="KLK23"/>
      <c r="KLL23"/>
      <c r="KLM23"/>
      <c r="KLN23"/>
      <c r="KLO23"/>
      <c r="KLP23"/>
      <c r="KLQ23"/>
      <c r="KLR23"/>
      <c r="KLS23"/>
      <c r="KLT23"/>
      <c r="KLU23"/>
      <c r="KLV23"/>
      <c r="KLW23"/>
      <c r="KLX23"/>
      <c r="KLY23"/>
      <c r="KLZ23"/>
      <c r="KMA23"/>
      <c r="KMB23"/>
      <c r="KMC23"/>
      <c r="KMD23"/>
      <c r="KME23"/>
      <c r="KMF23"/>
      <c r="KMG23"/>
      <c r="KMH23"/>
      <c r="KMI23"/>
      <c r="KMJ23"/>
      <c r="KMK23"/>
      <c r="KML23"/>
      <c r="KMM23"/>
      <c r="KMN23"/>
      <c r="KMO23"/>
      <c r="KMP23"/>
      <c r="KMQ23"/>
      <c r="KMR23"/>
      <c r="KMS23"/>
      <c r="KMT23"/>
      <c r="KMU23"/>
      <c r="KMV23"/>
      <c r="KMW23"/>
      <c r="KMX23"/>
      <c r="KMY23"/>
      <c r="KMZ23"/>
      <c r="KNA23"/>
      <c r="KNB23"/>
      <c r="KNC23"/>
      <c r="KND23"/>
      <c r="KNE23"/>
      <c r="KNF23"/>
      <c r="KNG23"/>
      <c r="KNH23"/>
      <c r="KNI23"/>
      <c r="KNJ23"/>
      <c r="KNK23"/>
      <c r="KNL23"/>
      <c r="KNM23"/>
      <c r="KNN23"/>
      <c r="KNO23"/>
      <c r="KNP23"/>
      <c r="KNQ23"/>
      <c r="KNR23"/>
      <c r="KNS23"/>
      <c r="KNT23"/>
      <c r="KNU23"/>
      <c r="KNV23"/>
      <c r="KNW23"/>
      <c r="KNX23"/>
      <c r="KNY23"/>
      <c r="KNZ23"/>
      <c r="KOA23"/>
      <c r="KOB23"/>
      <c r="KOC23"/>
      <c r="KOD23"/>
      <c r="KOE23"/>
      <c r="KOF23"/>
      <c r="KOG23"/>
      <c r="KOH23"/>
      <c r="KOI23"/>
      <c r="KOJ23"/>
      <c r="KOK23"/>
      <c r="KOL23"/>
      <c r="KOM23"/>
      <c r="KON23"/>
      <c r="KOO23"/>
      <c r="KOP23"/>
      <c r="KOQ23"/>
      <c r="KOR23"/>
      <c r="KOS23"/>
      <c r="KOT23"/>
      <c r="KOU23"/>
      <c r="KOV23"/>
      <c r="KOW23"/>
      <c r="KOX23"/>
      <c r="KOY23"/>
      <c r="KOZ23"/>
      <c r="KPA23"/>
      <c r="KPB23"/>
      <c r="KPC23"/>
      <c r="KPD23"/>
      <c r="KPE23"/>
      <c r="KPF23"/>
      <c r="KPG23"/>
      <c r="KPH23"/>
      <c r="KPI23"/>
      <c r="KPJ23"/>
      <c r="KPK23"/>
      <c r="KPL23"/>
      <c r="KPM23"/>
      <c r="KPN23"/>
      <c r="KPO23"/>
      <c r="KPP23"/>
      <c r="KPQ23"/>
      <c r="KPR23"/>
      <c r="KPS23"/>
      <c r="KPT23"/>
      <c r="KPU23"/>
      <c r="KPV23"/>
      <c r="KPW23"/>
      <c r="KPX23"/>
      <c r="KPY23"/>
      <c r="KPZ23"/>
      <c r="KQA23"/>
      <c r="KQB23"/>
      <c r="KQC23"/>
      <c r="KQD23"/>
      <c r="KQE23"/>
      <c r="KQF23"/>
      <c r="KQG23"/>
      <c r="KQH23"/>
      <c r="KQI23"/>
      <c r="KQJ23"/>
      <c r="KQK23"/>
      <c r="KQL23"/>
      <c r="KQM23"/>
      <c r="KQN23"/>
      <c r="KQO23"/>
      <c r="KQP23"/>
      <c r="KQQ23"/>
      <c r="KQR23"/>
      <c r="KQS23"/>
      <c r="KQT23"/>
      <c r="KQU23"/>
      <c r="KQV23"/>
      <c r="KQW23"/>
      <c r="KQX23"/>
      <c r="KQY23"/>
      <c r="KQZ23"/>
      <c r="KRA23"/>
      <c r="KRB23"/>
      <c r="KRC23"/>
      <c r="KRD23"/>
      <c r="KRE23"/>
      <c r="KRF23"/>
      <c r="KRG23"/>
      <c r="KRH23"/>
      <c r="KRI23"/>
      <c r="KRJ23"/>
      <c r="KRK23"/>
      <c r="KRL23"/>
      <c r="KRM23"/>
      <c r="KRN23"/>
      <c r="KRO23"/>
      <c r="KRP23"/>
      <c r="KRQ23"/>
      <c r="KRR23"/>
      <c r="KRS23"/>
      <c r="KRT23"/>
      <c r="KRU23"/>
      <c r="KRV23"/>
      <c r="KRW23"/>
      <c r="KRX23"/>
      <c r="KRY23"/>
      <c r="KRZ23"/>
      <c r="KSA23"/>
      <c r="KSB23"/>
      <c r="KSC23"/>
      <c r="KSD23"/>
      <c r="KSE23"/>
      <c r="KSF23"/>
      <c r="KSG23"/>
      <c r="KSH23"/>
      <c r="KSI23"/>
      <c r="KSJ23"/>
      <c r="KSK23"/>
      <c r="KSL23"/>
      <c r="KSM23"/>
      <c r="KSN23"/>
      <c r="KSO23"/>
      <c r="KSP23"/>
      <c r="KSQ23"/>
      <c r="KSR23"/>
      <c r="KSS23"/>
      <c r="KST23"/>
      <c r="KSU23"/>
      <c r="KSV23"/>
      <c r="KSW23"/>
      <c r="KSX23"/>
      <c r="KSY23"/>
      <c r="KSZ23"/>
      <c r="KTA23"/>
      <c r="KTB23"/>
      <c r="KTC23"/>
      <c r="KTD23"/>
      <c r="KTE23"/>
      <c r="KTF23"/>
      <c r="KTG23"/>
      <c r="KTH23"/>
      <c r="KTI23"/>
      <c r="KTJ23"/>
      <c r="KTK23"/>
      <c r="KTL23"/>
      <c r="KTM23"/>
      <c r="KTN23"/>
      <c r="KTO23"/>
      <c r="KTP23"/>
      <c r="KTQ23"/>
      <c r="KTR23"/>
      <c r="KTS23"/>
      <c r="KTT23"/>
      <c r="KTU23"/>
      <c r="KTV23"/>
      <c r="KTW23"/>
      <c r="KTX23"/>
      <c r="KTY23"/>
      <c r="KTZ23"/>
      <c r="KUA23"/>
      <c r="KUB23"/>
      <c r="KUC23"/>
      <c r="KUD23"/>
      <c r="KUE23"/>
      <c r="KUF23"/>
      <c r="KUG23"/>
      <c r="KUH23"/>
      <c r="KUI23"/>
      <c r="KUJ23"/>
      <c r="KUK23"/>
      <c r="KUL23"/>
      <c r="KUM23"/>
      <c r="KUN23"/>
      <c r="KUO23"/>
      <c r="KUP23"/>
      <c r="KUQ23"/>
      <c r="KUR23"/>
      <c r="KUS23"/>
      <c r="KUT23"/>
      <c r="KUU23"/>
      <c r="KUV23"/>
      <c r="KUW23"/>
      <c r="KUX23"/>
      <c r="KUY23"/>
      <c r="KUZ23"/>
      <c r="KVA23"/>
      <c r="KVB23"/>
      <c r="KVC23"/>
      <c r="KVD23"/>
      <c r="KVE23"/>
      <c r="KVF23"/>
      <c r="KVG23"/>
      <c r="KVH23"/>
      <c r="KVI23"/>
      <c r="KVJ23"/>
      <c r="KVK23"/>
      <c r="KVL23"/>
      <c r="KVM23"/>
      <c r="KVN23"/>
      <c r="KVO23"/>
      <c r="KVP23"/>
      <c r="KVQ23"/>
      <c r="KVR23"/>
      <c r="KVS23"/>
      <c r="KVT23"/>
      <c r="KVU23"/>
      <c r="KVV23"/>
      <c r="KVW23"/>
      <c r="KVX23"/>
      <c r="KVY23"/>
      <c r="KVZ23"/>
      <c r="KWA23"/>
      <c r="KWB23"/>
      <c r="KWC23"/>
      <c r="KWD23"/>
      <c r="KWE23"/>
      <c r="KWF23"/>
      <c r="KWG23"/>
      <c r="KWH23"/>
      <c r="KWI23"/>
      <c r="KWJ23"/>
      <c r="KWK23"/>
      <c r="KWL23"/>
      <c r="KWM23"/>
      <c r="KWN23"/>
      <c r="KWO23"/>
      <c r="KWP23"/>
      <c r="KWQ23"/>
      <c r="KWR23"/>
      <c r="KWS23"/>
      <c r="KWT23"/>
      <c r="KWU23"/>
      <c r="KWV23"/>
      <c r="KWW23"/>
      <c r="KWX23"/>
      <c r="KWY23"/>
      <c r="KWZ23"/>
      <c r="KXA23"/>
      <c r="KXB23"/>
      <c r="KXC23"/>
      <c r="KXD23"/>
      <c r="KXE23"/>
      <c r="KXF23"/>
      <c r="KXG23"/>
      <c r="KXH23"/>
      <c r="KXI23"/>
      <c r="KXJ23"/>
      <c r="KXK23"/>
      <c r="KXL23"/>
      <c r="KXM23"/>
      <c r="KXN23"/>
      <c r="KXO23"/>
      <c r="KXP23"/>
      <c r="KXQ23"/>
      <c r="KXR23"/>
      <c r="KXS23"/>
      <c r="KXT23"/>
      <c r="KXU23"/>
      <c r="KXV23"/>
      <c r="KXW23"/>
      <c r="KXX23"/>
      <c r="KXY23"/>
      <c r="KXZ23"/>
      <c r="KYA23"/>
      <c r="KYB23"/>
      <c r="KYC23"/>
      <c r="KYD23"/>
      <c r="KYE23"/>
      <c r="KYF23"/>
      <c r="KYG23"/>
      <c r="KYH23"/>
      <c r="KYI23"/>
      <c r="KYJ23"/>
      <c r="KYK23"/>
      <c r="KYL23"/>
      <c r="KYM23"/>
      <c r="KYN23"/>
      <c r="KYO23"/>
      <c r="KYP23"/>
      <c r="KYQ23"/>
      <c r="KYR23"/>
      <c r="KYS23"/>
      <c r="KYT23"/>
      <c r="KYU23"/>
      <c r="KYV23"/>
      <c r="KYW23"/>
      <c r="KYX23"/>
      <c r="KYY23"/>
      <c r="KYZ23"/>
      <c r="KZA23"/>
      <c r="KZB23"/>
      <c r="KZC23"/>
      <c r="KZD23"/>
      <c r="KZE23"/>
      <c r="KZF23"/>
      <c r="KZG23"/>
      <c r="KZH23"/>
      <c r="KZI23"/>
      <c r="KZJ23"/>
      <c r="KZK23"/>
      <c r="KZL23"/>
      <c r="KZM23"/>
      <c r="KZN23"/>
      <c r="KZO23"/>
      <c r="KZP23"/>
      <c r="KZQ23"/>
      <c r="KZR23"/>
      <c r="KZS23"/>
      <c r="KZT23"/>
      <c r="KZU23"/>
      <c r="KZV23"/>
      <c r="KZW23"/>
      <c r="KZX23"/>
      <c r="KZY23"/>
      <c r="KZZ23"/>
      <c r="LAA23"/>
      <c r="LAB23"/>
      <c r="LAC23"/>
      <c r="LAD23"/>
      <c r="LAE23"/>
      <c r="LAF23"/>
      <c r="LAG23"/>
      <c r="LAH23"/>
      <c r="LAI23"/>
      <c r="LAJ23"/>
      <c r="LAK23"/>
      <c r="LAL23"/>
      <c r="LAM23"/>
      <c r="LAN23"/>
      <c r="LAO23"/>
      <c r="LAP23"/>
      <c r="LAQ23"/>
      <c r="LAR23"/>
      <c r="LAS23"/>
      <c r="LAT23"/>
      <c r="LAU23"/>
      <c r="LAV23"/>
      <c r="LAW23"/>
      <c r="LAX23"/>
      <c r="LAY23"/>
      <c r="LAZ23"/>
      <c r="LBA23"/>
      <c r="LBB23"/>
      <c r="LBC23"/>
      <c r="LBD23"/>
      <c r="LBE23"/>
      <c r="LBF23"/>
      <c r="LBG23"/>
      <c r="LBH23"/>
      <c r="LBI23"/>
      <c r="LBJ23"/>
      <c r="LBK23"/>
      <c r="LBL23"/>
      <c r="LBM23"/>
      <c r="LBN23"/>
      <c r="LBO23"/>
      <c r="LBP23"/>
      <c r="LBQ23"/>
      <c r="LBR23"/>
      <c r="LBS23"/>
      <c r="LBT23"/>
      <c r="LBU23"/>
      <c r="LBV23"/>
      <c r="LBW23"/>
      <c r="LBX23"/>
      <c r="LBY23"/>
      <c r="LBZ23"/>
      <c r="LCA23"/>
      <c r="LCB23"/>
      <c r="LCC23"/>
      <c r="LCD23"/>
      <c r="LCE23"/>
      <c r="LCF23"/>
      <c r="LCG23"/>
      <c r="LCH23"/>
      <c r="LCI23"/>
      <c r="LCJ23"/>
      <c r="LCK23"/>
      <c r="LCL23"/>
      <c r="LCM23"/>
      <c r="LCN23"/>
      <c r="LCO23"/>
      <c r="LCP23"/>
      <c r="LCQ23"/>
      <c r="LCR23"/>
      <c r="LCS23"/>
      <c r="LCT23"/>
      <c r="LCU23"/>
      <c r="LCV23"/>
      <c r="LCW23"/>
      <c r="LCX23"/>
      <c r="LCY23"/>
      <c r="LCZ23"/>
      <c r="LDA23"/>
      <c r="LDB23"/>
      <c r="LDC23"/>
      <c r="LDD23"/>
      <c r="LDE23"/>
      <c r="LDF23"/>
      <c r="LDG23"/>
      <c r="LDH23"/>
      <c r="LDI23"/>
      <c r="LDJ23"/>
      <c r="LDK23"/>
      <c r="LDL23"/>
      <c r="LDM23"/>
      <c r="LDN23"/>
      <c r="LDO23"/>
      <c r="LDP23"/>
      <c r="LDQ23"/>
      <c r="LDR23"/>
      <c r="LDS23"/>
      <c r="LDT23"/>
      <c r="LDU23"/>
      <c r="LDV23"/>
      <c r="LDW23"/>
      <c r="LDX23"/>
      <c r="LDY23"/>
      <c r="LDZ23"/>
      <c r="LEA23"/>
      <c r="LEB23"/>
      <c r="LEC23"/>
      <c r="LED23"/>
      <c r="LEE23"/>
      <c r="LEF23"/>
      <c r="LEG23"/>
      <c r="LEH23"/>
      <c r="LEI23"/>
      <c r="LEJ23"/>
      <c r="LEK23"/>
      <c r="LEL23"/>
      <c r="LEM23"/>
      <c r="LEN23"/>
      <c r="LEO23"/>
      <c r="LEP23"/>
      <c r="LEQ23"/>
      <c r="LER23"/>
      <c r="LES23"/>
      <c r="LET23"/>
      <c r="LEU23"/>
      <c r="LEV23"/>
      <c r="LEW23"/>
      <c r="LEX23"/>
      <c r="LEY23"/>
      <c r="LEZ23"/>
      <c r="LFA23"/>
      <c r="LFB23"/>
      <c r="LFC23"/>
      <c r="LFD23"/>
      <c r="LFE23"/>
      <c r="LFF23"/>
      <c r="LFG23"/>
      <c r="LFH23"/>
      <c r="LFI23"/>
      <c r="LFJ23"/>
      <c r="LFK23"/>
      <c r="LFL23"/>
      <c r="LFM23"/>
      <c r="LFN23"/>
      <c r="LFO23"/>
      <c r="LFP23"/>
      <c r="LFQ23"/>
      <c r="LFR23"/>
      <c r="LFS23"/>
      <c r="LFT23"/>
      <c r="LFU23"/>
      <c r="LFV23"/>
      <c r="LFW23"/>
      <c r="LFX23"/>
      <c r="LFY23"/>
      <c r="LFZ23"/>
      <c r="LGA23"/>
      <c r="LGB23"/>
      <c r="LGC23"/>
      <c r="LGD23"/>
      <c r="LGE23"/>
      <c r="LGF23"/>
      <c r="LGG23"/>
      <c r="LGH23"/>
      <c r="LGI23"/>
      <c r="LGJ23"/>
      <c r="LGK23"/>
      <c r="LGL23"/>
      <c r="LGM23"/>
      <c r="LGN23"/>
      <c r="LGO23"/>
      <c r="LGP23"/>
      <c r="LGQ23"/>
      <c r="LGR23"/>
      <c r="LGS23"/>
      <c r="LGT23"/>
      <c r="LGU23"/>
      <c r="LGV23"/>
      <c r="LGW23"/>
      <c r="LGX23"/>
      <c r="LGY23"/>
      <c r="LGZ23"/>
      <c r="LHA23"/>
      <c r="LHB23"/>
      <c r="LHC23"/>
      <c r="LHD23"/>
      <c r="LHE23"/>
      <c r="LHF23"/>
      <c r="LHG23"/>
      <c r="LHH23"/>
      <c r="LHI23"/>
      <c r="LHJ23"/>
      <c r="LHK23"/>
      <c r="LHL23"/>
      <c r="LHM23"/>
      <c r="LHN23"/>
      <c r="LHO23"/>
      <c r="LHP23"/>
      <c r="LHQ23"/>
      <c r="LHR23"/>
      <c r="LHS23"/>
      <c r="LHT23"/>
      <c r="LHU23"/>
      <c r="LHV23"/>
      <c r="LHW23"/>
      <c r="LHX23"/>
      <c r="LHY23"/>
      <c r="LHZ23"/>
      <c r="LIA23"/>
      <c r="LIB23"/>
      <c r="LIC23"/>
      <c r="LID23"/>
      <c r="LIE23"/>
      <c r="LIF23"/>
      <c r="LIG23"/>
      <c r="LIH23"/>
      <c r="LII23"/>
      <c r="LIJ23"/>
      <c r="LIK23"/>
      <c r="LIL23"/>
      <c r="LIM23"/>
      <c r="LIN23"/>
      <c r="LIO23"/>
      <c r="LIP23"/>
      <c r="LIQ23"/>
      <c r="LIR23"/>
      <c r="LIS23"/>
      <c r="LIT23"/>
      <c r="LIU23"/>
      <c r="LIV23"/>
      <c r="LIW23"/>
      <c r="LIX23"/>
      <c r="LIY23"/>
      <c r="LIZ23"/>
      <c r="LJA23"/>
      <c r="LJB23"/>
      <c r="LJC23"/>
      <c r="LJD23"/>
      <c r="LJE23"/>
      <c r="LJF23"/>
      <c r="LJG23"/>
      <c r="LJH23"/>
      <c r="LJI23"/>
      <c r="LJJ23"/>
      <c r="LJK23"/>
      <c r="LJL23"/>
      <c r="LJM23"/>
      <c r="LJN23"/>
      <c r="LJO23"/>
      <c r="LJP23"/>
      <c r="LJQ23"/>
      <c r="LJR23"/>
      <c r="LJS23"/>
      <c r="LJT23"/>
      <c r="LJU23"/>
      <c r="LJV23"/>
      <c r="LJW23"/>
      <c r="LJX23"/>
      <c r="LJY23"/>
      <c r="LJZ23"/>
      <c r="LKA23"/>
      <c r="LKB23"/>
      <c r="LKC23"/>
      <c r="LKD23"/>
      <c r="LKE23"/>
      <c r="LKF23"/>
      <c r="LKG23"/>
      <c r="LKH23"/>
      <c r="LKI23"/>
      <c r="LKJ23"/>
      <c r="LKK23"/>
      <c r="LKL23"/>
      <c r="LKM23"/>
      <c r="LKN23"/>
      <c r="LKO23"/>
      <c r="LKP23"/>
      <c r="LKQ23"/>
      <c r="LKR23"/>
      <c r="LKS23"/>
      <c r="LKT23"/>
      <c r="LKU23"/>
      <c r="LKV23"/>
      <c r="LKW23"/>
      <c r="LKX23"/>
      <c r="LKY23"/>
      <c r="LKZ23"/>
      <c r="LLA23"/>
      <c r="LLB23"/>
      <c r="LLC23"/>
      <c r="LLD23"/>
      <c r="LLE23"/>
      <c r="LLF23"/>
      <c r="LLG23"/>
      <c r="LLH23"/>
      <c r="LLI23"/>
      <c r="LLJ23"/>
      <c r="LLK23"/>
      <c r="LLL23"/>
      <c r="LLM23"/>
      <c r="LLN23"/>
      <c r="LLO23"/>
      <c r="LLP23"/>
      <c r="LLQ23"/>
      <c r="LLR23"/>
      <c r="LLS23"/>
      <c r="LLT23"/>
      <c r="LLU23"/>
      <c r="LLV23"/>
      <c r="LLW23"/>
      <c r="LLX23"/>
      <c r="LLY23"/>
      <c r="LLZ23"/>
      <c r="LMA23"/>
      <c r="LMB23"/>
      <c r="LMC23"/>
      <c r="LMD23"/>
      <c r="LME23"/>
      <c r="LMF23"/>
      <c r="LMG23"/>
      <c r="LMH23"/>
      <c r="LMI23"/>
      <c r="LMJ23"/>
      <c r="LMK23"/>
      <c r="LML23"/>
      <c r="LMM23"/>
      <c r="LMN23"/>
      <c r="LMO23"/>
      <c r="LMP23"/>
      <c r="LMQ23"/>
      <c r="LMR23"/>
      <c r="LMS23"/>
      <c r="LMT23"/>
      <c r="LMU23"/>
      <c r="LMV23"/>
      <c r="LMW23"/>
      <c r="LMX23"/>
      <c r="LMY23"/>
      <c r="LMZ23"/>
      <c r="LNA23"/>
      <c r="LNB23"/>
      <c r="LNC23"/>
      <c r="LND23"/>
      <c r="LNE23"/>
      <c r="LNF23"/>
      <c r="LNG23"/>
      <c r="LNH23"/>
      <c r="LNI23"/>
      <c r="LNJ23"/>
      <c r="LNK23"/>
      <c r="LNL23"/>
      <c r="LNM23"/>
      <c r="LNN23"/>
      <c r="LNO23"/>
      <c r="LNP23"/>
      <c r="LNQ23"/>
      <c r="LNR23"/>
      <c r="LNS23"/>
      <c r="LNT23"/>
      <c r="LNU23"/>
      <c r="LNV23"/>
      <c r="LNW23"/>
      <c r="LNX23"/>
      <c r="LNY23"/>
      <c r="LNZ23"/>
      <c r="LOA23"/>
      <c r="LOB23"/>
      <c r="LOC23"/>
      <c r="LOD23"/>
      <c r="LOE23"/>
      <c r="LOF23"/>
      <c r="LOG23"/>
      <c r="LOH23"/>
      <c r="LOI23"/>
      <c r="LOJ23"/>
      <c r="LOK23"/>
      <c r="LOL23"/>
      <c r="LOM23"/>
      <c r="LON23"/>
      <c r="LOO23"/>
      <c r="LOP23"/>
      <c r="LOQ23"/>
      <c r="LOR23"/>
      <c r="LOS23"/>
      <c r="LOT23"/>
      <c r="LOU23"/>
      <c r="LOV23"/>
      <c r="LOW23"/>
      <c r="LOX23"/>
      <c r="LOY23"/>
      <c r="LOZ23"/>
      <c r="LPA23"/>
      <c r="LPB23"/>
      <c r="LPC23"/>
      <c r="LPD23"/>
      <c r="LPE23"/>
      <c r="LPF23"/>
      <c r="LPG23"/>
      <c r="LPH23"/>
      <c r="LPI23"/>
      <c r="LPJ23"/>
      <c r="LPK23"/>
      <c r="LPL23"/>
      <c r="LPM23"/>
      <c r="LPN23"/>
      <c r="LPO23"/>
      <c r="LPP23"/>
      <c r="LPQ23"/>
      <c r="LPR23"/>
      <c r="LPS23"/>
      <c r="LPT23"/>
      <c r="LPU23"/>
      <c r="LPV23"/>
      <c r="LPW23"/>
      <c r="LPX23"/>
      <c r="LPY23"/>
      <c r="LPZ23"/>
      <c r="LQA23"/>
      <c r="LQB23"/>
      <c r="LQC23"/>
      <c r="LQD23"/>
      <c r="LQE23"/>
      <c r="LQF23"/>
      <c r="LQG23"/>
      <c r="LQH23"/>
      <c r="LQI23"/>
      <c r="LQJ23"/>
      <c r="LQK23"/>
      <c r="LQL23"/>
      <c r="LQM23"/>
      <c r="LQN23"/>
      <c r="LQO23"/>
      <c r="LQP23"/>
      <c r="LQQ23"/>
      <c r="LQR23"/>
      <c r="LQS23"/>
      <c r="LQT23"/>
      <c r="LQU23"/>
      <c r="LQV23"/>
      <c r="LQW23"/>
      <c r="LQX23"/>
      <c r="LQY23"/>
      <c r="LQZ23"/>
      <c r="LRA23"/>
      <c r="LRB23"/>
      <c r="LRC23"/>
      <c r="LRD23"/>
      <c r="LRE23"/>
      <c r="LRF23"/>
      <c r="LRG23"/>
      <c r="LRH23"/>
      <c r="LRI23"/>
      <c r="LRJ23"/>
      <c r="LRK23"/>
      <c r="LRL23"/>
      <c r="LRM23"/>
      <c r="LRN23"/>
      <c r="LRO23"/>
      <c r="LRP23"/>
      <c r="LRQ23"/>
      <c r="LRR23"/>
      <c r="LRS23"/>
      <c r="LRT23"/>
      <c r="LRU23"/>
      <c r="LRV23"/>
      <c r="LRW23"/>
      <c r="LRX23"/>
      <c r="LRY23"/>
      <c r="LRZ23"/>
      <c r="LSA23"/>
      <c r="LSB23"/>
      <c r="LSC23"/>
      <c r="LSD23"/>
      <c r="LSE23"/>
      <c r="LSF23"/>
      <c r="LSG23"/>
      <c r="LSH23"/>
      <c r="LSI23"/>
      <c r="LSJ23"/>
      <c r="LSK23"/>
      <c r="LSL23"/>
      <c r="LSM23"/>
      <c r="LSN23"/>
      <c r="LSO23"/>
      <c r="LSP23"/>
      <c r="LSQ23"/>
      <c r="LSR23"/>
      <c r="LSS23"/>
      <c r="LST23"/>
      <c r="LSU23"/>
      <c r="LSV23"/>
      <c r="LSW23"/>
      <c r="LSX23"/>
      <c r="LSY23"/>
      <c r="LSZ23"/>
      <c r="LTA23"/>
      <c r="LTB23"/>
      <c r="LTC23"/>
      <c r="LTD23"/>
      <c r="LTE23"/>
      <c r="LTF23"/>
      <c r="LTG23"/>
      <c r="LTH23"/>
      <c r="LTI23"/>
      <c r="LTJ23"/>
      <c r="LTK23"/>
      <c r="LTL23"/>
      <c r="LTM23"/>
      <c r="LTN23"/>
      <c r="LTO23"/>
      <c r="LTP23"/>
      <c r="LTQ23"/>
      <c r="LTR23"/>
      <c r="LTS23"/>
      <c r="LTT23"/>
      <c r="LTU23"/>
      <c r="LTV23"/>
      <c r="LTW23"/>
      <c r="LTX23"/>
      <c r="LTY23"/>
      <c r="LTZ23"/>
      <c r="LUA23"/>
      <c r="LUB23"/>
      <c r="LUC23"/>
      <c r="LUD23"/>
      <c r="LUE23"/>
      <c r="LUF23"/>
      <c r="LUG23"/>
      <c r="LUH23"/>
      <c r="LUI23"/>
      <c r="LUJ23"/>
      <c r="LUK23"/>
      <c r="LUL23"/>
      <c r="LUM23"/>
      <c r="LUN23"/>
      <c r="LUO23"/>
      <c r="LUP23"/>
      <c r="LUQ23"/>
      <c r="LUR23"/>
      <c r="LUS23"/>
      <c r="LUT23"/>
      <c r="LUU23"/>
      <c r="LUV23"/>
      <c r="LUW23"/>
      <c r="LUX23"/>
      <c r="LUY23"/>
      <c r="LUZ23"/>
      <c r="LVA23"/>
      <c r="LVB23"/>
      <c r="LVC23"/>
      <c r="LVD23"/>
      <c r="LVE23"/>
      <c r="LVF23"/>
      <c r="LVG23"/>
      <c r="LVH23"/>
      <c r="LVI23"/>
      <c r="LVJ23"/>
      <c r="LVK23"/>
      <c r="LVL23"/>
      <c r="LVM23"/>
      <c r="LVN23"/>
      <c r="LVO23"/>
      <c r="LVP23"/>
      <c r="LVQ23"/>
      <c r="LVR23"/>
      <c r="LVS23"/>
      <c r="LVT23"/>
      <c r="LVU23"/>
      <c r="LVV23"/>
      <c r="LVW23"/>
      <c r="LVX23"/>
      <c r="LVY23"/>
      <c r="LVZ23"/>
      <c r="LWA23"/>
      <c r="LWB23"/>
      <c r="LWC23"/>
      <c r="LWD23"/>
      <c r="LWE23"/>
      <c r="LWF23"/>
      <c r="LWG23"/>
      <c r="LWH23"/>
      <c r="LWI23"/>
      <c r="LWJ23"/>
      <c r="LWK23"/>
      <c r="LWL23"/>
      <c r="LWM23"/>
      <c r="LWN23"/>
      <c r="LWO23"/>
      <c r="LWP23"/>
      <c r="LWQ23"/>
      <c r="LWR23"/>
      <c r="LWS23"/>
      <c r="LWT23"/>
      <c r="LWU23"/>
      <c r="LWV23"/>
      <c r="LWW23"/>
      <c r="LWX23"/>
      <c r="LWY23"/>
      <c r="LWZ23"/>
      <c r="LXA23"/>
      <c r="LXB23"/>
      <c r="LXC23"/>
      <c r="LXD23"/>
      <c r="LXE23"/>
      <c r="LXF23"/>
      <c r="LXG23"/>
      <c r="LXH23"/>
      <c r="LXI23"/>
      <c r="LXJ23"/>
      <c r="LXK23"/>
      <c r="LXL23"/>
      <c r="LXM23"/>
      <c r="LXN23"/>
      <c r="LXO23"/>
      <c r="LXP23"/>
      <c r="LXQ23"/>
      <c r="LXR23"/>
      <c r="LXS23"/>
      <c r="LXT23"/>
      <c r="LXU23"/>
      <c r="LXV23"/>
      <c r="LXW23"/>
      <c r="LXX23"/>
      <c r="LXY23"/>
      <c r="LXZ23"/>
      <c r="LYA23"/>
      <c r="LYB23"/>
      <c r="LYC23"/>
      <c r="LYD23"/>
      <c r="LYE23"/>
      <c r="LYF23"/>
      <c r="LYG23"/>
      <c r="LYH23"/>
      <c r="LYI23"/>
      <c r="LYJ23"/>
      <c r="LYK23"/>
      <c r="LYL23"/>
      <c r="LYM23"/>
      <c r="LYN23"/>
      <c r="LYO23"/>
      <c r="LYP23"/>
      <c r="LYQ23"/>
      <c r="LYR23"/>
      <c r="LYS23"/>
      <c r="LYT23"/>
      <c r="LYU23"/>
      <c r="LYV23"/>
      <c r="LYW23"/>
      <c r="LYX23"/>
      <c r="LYY23"/>
      <c r="LYZ23"/>
      <c r="LZA23"/>
      <c r="LZB23"/>
      <c r="LZC23"/>
      <c r="LZD23"/>
      <c r="LZE23"/>
      <c r="LZF23"/>
      <c r="LZG23"/>
      <c r="LZH23"/>
      <c r="LZI23"/>
      <c r="LZJ23"/>
      <c r="LZK23"/>
      <c r="LZL23"/>
      <c r="LZM23"/>
      <c r="LZN23"/>
      <c r="LZO23"/>
      <c r="LZP23"/>
      <c r="LZQ23"/>
      <c r="LZR23"/>
      <c r="LZS23"/>
      <c r="LZT23"/>
      <c r="LZU23"/>
      <c r="LZV23"/>
      <c r="LZW23"/>
      <c r="LZX23"/>
      <c r="LZY23"/>
      <c r="LZZ23"/>
      <c r="MAA23"/>
      <c r="MAB23"/>
      <c r="MAC23"/>
      <c r="MAD23"/>
      <c r="MAE23"/>
      <c r="MAF23"/>
      <c r="MAG23"/>
      <c r="MAH23"/>
      <c r="MAI23"/>
      <c r="MAJ23"/>
      <c r="MAK23"/>
      <c r="MAL23"/>
      <c r="MAM23"/>
      <c r="MAN23"/>
      <c r="MAO23"/>
      <c r="MAP23"/>
      <c r="MAQ23"/>
      <c r="MAR23"/>
      <c r="MAS23"/>
      <c r="MAT23"/>
      <c r="MAU23"/>
      <c r="MAV23"/>
      <c r="MAW23"/>
      <c r="MAX23"/>
      <c r="MAY23"/>
      <c r="MAZ23"/>
      <c r="MBA23"/>
      <c r="MBB23"/>
      <c r="MBC23"/>
      <c r="MBD23"/>
      <c r="MBE23"/>
      <c r="MBF23"/>
      <c r="MBG23"/>
      <c r="MBH23"/>
      <c r="MBI23"/>
      <c r="MBJ23"/>
      <c r="MBK23"/>
      <c r="MBL23"/>
      <c r="MBM23"/>
      <c r="MBN23"/>
      <c r="MBO23"/>
      <c r="MBP23"/>
      <c r="MBQ23"/>
      <c r="MBR23"/>
      <c r="MBS23"/>
      <c r="MBT23"/>
      <c r="MBU23"/>
      <c r="MBV23"/>
      <c r="MBW23"/>
      <c r="MBX23"/>
      <c r="MBY23"/>
      <c r="MBZ23"/>
      <c r="MCA23"/>
      <c r="MCB23"/>
      <c r="MCC23"/>
      <c r="MCD23"/>
      <c r="MCE23"/>
      <c r="MCF23"/>
      <c r="MCG23"/>
      <c r="MCH23"/>
      <c r="MCI23"/>
      <c r="MCJ23"/>
      <c r="MCK23"/>
      <c r="MCL23"/>
      <c r="MCM23"/>
      <c r="MCN23"/>
      <c r="MCO23"/>
      <c r="MCP23"/>
      <c r="MCQ23"/>
      <c r="MCR23"/>
      <c r="MCS23"/>
      <c r="MCT23"/>
      <c r="MCU23"/>
      <c r="MCV23"/>
      <c r="MCW23"/>
      <c r="MCX23"/>
      <c r="MCY23"/>
      <c r="MCZ23"/>
      <c r="MDA23"/>
      <c r="MDB23"/>
      <c r="MDC23"/>
      <c r="MDD23"/>
      <c r="MDE23"/>
      <c r="MDF23"/>
      <c r="MDG23"/>
      <c r="MDH23"/>
      <c r="MDI23"/>
      <c r="MDJ23"/>
      <c r="MDK23"/>
      <c r="MDL23"/>
      <c r="MDM23"/>
      <c r="MDN23"/>
      <c r="MDO23"/>
      <c r="MDP23"/>
      <c r="MDQ23"/>
      <c r="MDR23"/>
      <c r="MDS23"/>
      <c r="MDT23"/>
      <c r="MDU23"/>
      <c r="MDV23"/>
      <c r="MDW23"/>
      <c r="MDX23"/>
      <c r="MDY23"/>
      <c r="MDZ23"/>
      <c r="MEA23"/>
      <c r="MEB23"/>
      <c r="MEC23"/>
      <c r="MED23"/>
      <c r="MEE23"/>
      <c r="MEF23"/>
      <c r="MEG23"/>
      <c r="MEH23"/>
      <c r="MEI23"/>
      <c r="MEJ23"/>
      <c r="MEK23"/>
      <c r="MEL23"/>
      <c r="MEM23"/>
      <c r="MEN23"/>
      <c r="MEO23"/>
      <c r="MEP23"/>
      <c r="MEQ23"/>
      <c r="MER23"/>
      <c r="MES23"/>
      <c r="MET23"/>
      <c r="MEU23"/>
      <c r="MEV23"/>
      <c r="MEW23"/>
      <c r="MEX23"/>
      <c r="MEY23"/>
      <c r="MEZ23"/>
      <c r="MFA23"/>
      <c r="MFB23"/>
      <c r="MFC23"/>
      <c r="MFD23"/>
      <c r="MFE23"/>
      <c r="MFF23"/>
      <c r="MFG23"/>
      <c r="MFH23"/>
      <c r="MFI23"/>
      <c r="MFJ23"/>
      <c r="MFK23"/>
      <c r="MFL23"/>
      <c r="MFM23"/>
      <c r="MFN23"/>
      <c r="MFO23"/>
      <c r="MFP23"/>
      <c r="MFQ23"/>
      <c r="MFR23"/>
      <c r="MFS23"/>
      <c r="MFT23"/>
      <c r="MFU23"/>
      <c r="MFV23"/>
      <c r="MFW23"/>
      <c r="MFX23"/>
      <c r="MFY23"/>
      <c r="MFZ23"/>
      <c r="MGA23"/>
      <c r="MGB23"/>
      <c r="MGC23"/>
      <c r="MGD23"/>
      <c r="MGE23"/>
      <c r="MGF23"/>
      <c r="MGG23"/>
      <c r="MGH23"/>
      <c r="MGI23"/>
      <c r="MGJ23"/>
      <c r="MGK23"/>
      <c r="MGL23"/>
      <c r="MGM23"/>
      <c r="MGN23"/>
      <c r="MGO23"/>
      <c r="MGP23"/>
      <c r="MGQ23"/>
      <c r="MGR23"/>
      <c r="MGS23"/>
      <c r="MGT23"/>
      <c r="MGU23"/>
      <c r="MGV23"/>
      <c r="MGW23"/>
      <c r="MGX23"/>
      <c r="MGY23"/>
      <c r="MGZ23"/>
      <c r="MHA23"/>
      <c r="MHB23"/>
      <c r="MHC23"/>
      <c r="MHD23"/>
      <c r="MHE23"/>
      <c r="MHF23"/>
      <c r="MHG23"/>
      <c r="MHH23"/>
      <c r="MHI23"/>
      <c r="MHJ23"/>
      <c r="MHK23"/>
      <c r="MHL23"/>
      <c r="MHM23"/>
      <c r="MHN23"/>
      <c r="MHO23"/>
      <c r="MHP23"/>
      <c r="MHQ23"/>
      <c r="MHR23"/>
      <c r="MHS23"/>
      <c r="MHT23"/>
      <c r="MHU23"/>
      <c r="MHV23"/>
      <c r="MHW23"/>
      <c r="MHX23"/>
      <c r="MHY23"/>
      <c r="MHZ23"/>
      <c r="MIA23"/>
      <c r="MIB23"/>
      <c r="MIC23"/>
      <c r="MID23"/>
      <c r="MIE23"/>
      <c r="MIF23"/>
      <c r="MIG23"/>
      <c r="MIH23"/>
      <c r="MII23"/>
      <c r="MIJ23"/>
      <c r="MIK23"/>
      <c r="MIL23"/>
      <c r="MIM23"/>
      <c r="MIN23"/>
      <c r="MIO23"/>
      <c r="MIP23"/>
      <c r="MIQ23"/>
      <c r="MIR23"/>
      <c r="MIS23"/>
      <c r="MIT23"/>
      <c r="MIU23"/>
      <c r="MIV23"/>
      <c r="MIW23"/>
      <c r="MIX23"/>
      <c r="MIY23"/>
      <c r="MIZ23"/>
      <c r="MJA23"/>
      <c r="MJB23"/>
      <c r="MJC23"/>
      <c r="MJD23"/>
      <c r="MJE23"/>
      <c r="MJF23"/>
      <c r="MJG23"/>
      <c r="MJH23"/>
      <c r="MJI23"/>
      <c r="MJJ23"/>
      <c r="MJK23"/>
      <c r="MJL23"/>
      <c r="MJM23"/>
      <c r="MJN23"/>
      <c r="MJO23"/>
      <c r="MJP23"/>
      <c r="MJQ23"/>
      <c r="MJR23"/>
      <c r="MJS23"/>
      <c r="MJT23"/>
      <c r="MJU23"/>
      <c r="MJV23"/>
      <c r="MJW23"/>
      <c r="MJX23"/>
      <c r="MJY23"/>
      <c r="MJZ23"/>
      <c r="MKA23"/>
      <c r="MKB23"/>
      <c r="MKC23"/>
      <c r="MKD23"/>
      <c r="MKE23"/>
      <c r="MKF23"/>
      <c r="MKG23"/>
      <c r="MKH23"/>
      <c r="MKI23"/>
      <c r="MKJ23"/>
      <c r="MKK23"/>
      <c r="MKL23"/>
      <c r="MKM23"/>
      <c r="MKN23"/>
      <c r="MKO23"/>
      <c r="MKP23"/>
      <c r="MKQ23"/>
      <c r="MKR23"/>
      <c r="MKS23"/>
      <c r="MKT23"/>
      <c r="MKU23"/>
      <c r="MKV23"/>
      <c r="MKW23"/>
      <c r="MKX23"/>
      <c r="MKY23"/>
      <c r="MKZ23"/>
      <c r="MLA23"/>
      <c r="MLB23"/>
      <c r="MLC23"/>
      <c r="MLD23"/>
      <c r="MLE23"/>
      <c r="MLF23"/>
      <c r="MLG23"/>
      <c r="MLH23"/>
      <c r="MLI23"/>
      <c r="MLJ23"/>
      <c r="MLK23"/>
      <c r="MLL23"/>
      <c r="MLM23"/>
      <c r="MLN23"/>
      <c r="MLO23"/>
      <c r="MLP23"/>
      <c r="MLQ23"/>
      <c r="MLR23"/>
      <c r="MLS23"/>
      <c r="MLT23"/>
      <c r="MLU23"/>
      <c r="MLV23"/>
      <c r="MLW23"/>
      <c r="MLX23"/>
      <c r="MLY23"/>
      <c r="MLZ23"/>
      <c r="MMA23"/>
      <c r="MMB23"/>
      <c r="MMC23"/>
      <c r="MMD23"/>
      <c r="MME23"/>
      <c r="MMF23"/>
      <c r="MMG23"/>
      <c r="MMH23"/>
      <c r="MMI23"/>
      <c r="MMJ23"/>
      <c r="MMK23"/>
      <c r="MML23"/>
      <c r="MMM23"/>
      <c r="MMN23"/>
      <c r="MMO23"/>
      <c r="MMP23"/>
      <c r="MMQ23"/>
      <c r="MMR23"/>
      <c r="MMS23"/>
      <c r="MMT23"/>
      <c r="MMU23"/>
      <c r="MMV23"/>
      <c r="MMW23"/>
      <c r="MMX23"/>
      <c r="MMY23"/>
      <c r="MMZ23"/>
      <c r="MNA23"/>
      <c r="MNB23"/>
      <c r="MNC23"/>
      <c r="MND23"/>
      <c r="MNE23"/>
      <c r="MNF23"/>
      <c r="MNG23"/>
      <c r="MNH23"/>
      <c r="MNI23"/>
      <c r="MNJ23"/>
      <c r="MNK23"/>
      <c r="MNL23"/>
      <c r="MNM23"/>
      <c r="MNN23"/>
      <c r="MNO23"/>
      <c r="MNP23"/>
      <c r="MNQ23"/>
      <c r="MNR23"/>
      <c r="MNS23"/>
      <c r="MNT23"/>
      <c r="MNU23"/>
      <c r="MNV23"/>
      <c r="MNW23"/>
      <c r="MNX23"/>
      <c r="MNY23"/>
      <c r="MNZ23"/>
      <c r="MOA23"/>
      <c r="MOB23"/>
      <c r="MOC23"/>
      <c r="MOD23"/>
      <c r="MOE23"/>
      <c r="MOF23"/>
      <c r="MOG23"/>
      <c r="MOH23"/>
      <c r="MOI23"/>
      <c r="MOJ23"/>
      <c r="MOK23"/>
      <c r="MOL23"/>
      <c r="MOM23"/>
      <c r="MON23"/>
      <c r="MOO23"/>
      <c r="MOP23"/>
      <c r="MOQ23"/>
      <c r="MOR23"/>
      <c r="MOS23"/>
      <c r="MOT23"/>
      <c r="MOU23"/>
      <c r="MOV23"/>
      <c r="MOW23"/>
      <c r="MOX23"/>
      <c r="MOY23"/>
      <c r="MOZ23"/>
      <c r="MPA23"/>
      <c r="MPB23"/>
      <c r="MPC23"/>
      <c r="MPD23"/>
      <c r="MPE23"/>
      <c r="MPF23"/>
      <c r="MPG23"/>
      <c r="MPH23"/>
      <c r="MPI23"/>
      <c r="MPJ23"/>
      <c r="MPK23"/>
      <c r="MPL23"/>
      <c r="MPM23"/>
      <c r="MPN23"/>
      <c r="MPO23"/>
      <c r="MPP23"/>
      <c r="MPQ23"/>
      <c r="MPR23"/>
      <c r="MPS23"/>
      <c r="MPT23"/>
      <c r="MPU23"/>
      <c r="MPV23"/>
      <c r="MPW23"/>
      <c r="MPX23"/>
      <c r="MPY23"/>
      <c r="MPZ23"/>
      <c r="MQA23"/>
      <c r="MQB23"/>
      <c r="MQC23"/>
      <c r="MQD23"/>
      <c r="MQE23"/>
      <c r="MQF23"/>
      <c r="MQG23"/>
      <c r="MQH23"/>
      <c r="MQI23"/>
      <c r="MQJ23"/>
      <c r="MQK23"/>
      <c r="MQL23"/>
      <c r="MQM23"/>
      <c r="MQN23"/>
      <c r="MQO23"/>
      <c r="MQP23"/>
      <c r="MQQ23"/>
      <c r="MQR23"/>
      <c r="MQS23"/>
      <c r="MQT23"/>
      <c r="MQU23"/>
      <c r="MQV23"/>
      <c r="MQW23"/>
      <c r="MQX23"/>
      <c r="MQY23"/>
      <c r="MQZ23"/>
      <c r="MRA23"/>
      <c r="MRB23"/>
      <c r="MRC23"/>
      <c r="MRD23"/>
      <c r="MRE23"/>
      <c r="MRF23"/>
      <c r="MRG23"/>
      <c r="MRH23"/>
      <c r="MRI23"/>
      <c r="MRJ23"/>
      <c r="MRK23"/>
      <c r="MRL23"/>
      <c r="MRM23"/>
      <c r="MRN23"/>
      <c r="MRO23"/>
      <c r="MRP23"/>
      <c r="MRQ23"/>
      <c r="MRR23"/>
      <c r="MRS23"/>
      <c r="MRT23"/>
      <c r="MRU23"/>
      <c r="MRV23"/>
      <c r="MRW23"/>
      <c r="MRX23"/>
      <c r="MRY23"/>
      <c r="MRZ23"/>
      <c r="MSA23"/>
      <c r="MSB23"/>
      <c r="MSC23"/>
      <c r="MSD23"/>
      <c r="MSE23"/>
      <c r="MSF23"/>
      <c r="MSG23"/>
      <c r="MSH23"/>
      <c r="MSI23"/>
      <c r="MSJ23"/>
      <c r="MSK23"/>
      <c r="MSL23"/>
      <c r="MSM23"/>
      <c r="MSN23"/>
      <c r="MSO23"/>
      <c r="MSP23"/>
      <c r="MSQ23"/>
      <c r="MSR23"/>
      <c r="MSS23"/>
      <c r="MST23"/>
      <c r="MSU23"/>
      <c r="MSV23"/>
      <c r="MSW23"/>
      <c r="MSX23"/>
      <c r="MSY23"/>
      <c r="MSZ23"/>
      <c r="MTA23"/>
      <c r="MTB23"/>
      <c r="MTC23"/>
      <c r="MTD23"/>
      <c r="MTE23"/>
      <c r="MTF23"/>
      <c r="MTG23"/>
      <c r="MTH23"/>
      <c r="MTI23"/>
      <c r="MTJ23"/>
      <c r="MTK23"/>
      <c r="MTL23"/>
      <c r="MTM23"/>
      <c r="MTN23"/>
      <c r="MTO23"/>
      <c r="MTP23"/>
      <c r="MTQ23"/>
      <c r="MTR23"/>
      <c r="MTS23"/>
      <c r="MTT23"/>
      <c r="MTU23"/>
      <c r="MTV23"/>
      <c r="MTW23"/>
      <c r="MTX23"/>
      <c r="MTY23"/>
      <c r="MTZ23"/>
      <c r="MUA23"/>
      <c r="MUB23"/>
      <c r="MUC23"/>
      <c r="MUD23"/>
      <c r="MUE23"/>
      <c r="MUF23"/>
      <c r="MUG23"/>
      <c r="MUH23"/>
      <c r="MUI23"/>
      <c r="MUJ23"/>
      <c r="MUK23"/>
      <c r="MUL23"/>
      <c r="MUM23"/>
      <c r="MUN23"/>
      <c r="MUO23"/>
      <c r="MUP23"/>
      <c r="MUQ23"/>
      <c r="MUR23"/>
      <c r="MUS23"/>
      <c r="MUT23"/>
      <c r="MUU23"/>
      <c r="MUV23"/>
      <c r="MUW23"/>
      <c r="MUX23"/>
      <c r="MUY23"/>
      <c r="MUZ23"/>
      <c r="MVA23"/>
      <c r="MVB23"/>
      <c r="MVC23"/>
      <c r="MVD23"/>
      <c r="MVE23"/>
      <c r="MVF23"/>
      <c r="MVG23"/>
      <c r="MVH23"/>
      <c r="MVI23"/>
      <c r="MVJ23"/>
      <c r="MVK23"/>
      <c r="MVL23"/>
      <c r="MVM23"/>
      <c r="MVN23"/>
      <c r="MVO23"/>
      <c r="MVP23"/>
      <c r="MVQ23"/>
      <c r="MVR23"/>
      <c r="MVS23"/>
      <c r="MVT23"/>
      <c r="MVU23"/>
      <c r="MVV23"/>
      <c r="MVW23"/>
      <c r="MVX23"/>
      <c r="MVY23"/>
      <c r="MVZ23"/>
      <c r="MWA23"/>
      <c r="MWB23"/>
      <c r="MWC23"/>
      <c r="MWD23"/>
      <c r="MWE23"/>
      <c r="MWF23"/>
      <c r="MWG23"/>
      <c r="MWH23"/>
      <c r="MWI23"/>
      <c r="MWJ23"/>
      <c r="MWK23"/>
      <c r="MWL23"/>
      <c r="MWM23"/>
      <c r="MWN23"/>
      <c r="MWO23"/>
      <c r="MWP23"/>
      <c r="MWQ23"/>
      <c r="MWR23"/>
      <c r="MWS23"/>
      <c r="MWT23"/>
      <c r="MWU23"/>
      <c r="MWV23"/>
      <c r="MWW23"/>
      <c r="MWX23"/>
      <c r="MWY23"/>
      <c r="MWZ23"/>
      <c r="MXA23"/>
      <c r="MXB23"/>
      <c r="MXC23"/>
      <c r="MXD23"/>
      <c r="MXE23"/>
      <c r="MXF23"/>
      <c r="MXG23"/>
      <c r="MXH23"/>
      <c r="MXI23"/>
      <c r="MXJ23"/>
      <c r="MXK23"/>
      <c r="MXL23"/>
      <c r="MXM23"/>
      <c r="MXN23"/>
      <c r="MXO23"/>
      <c r="MXP23"/>
      <c r="MXQ23"/>
      <c r="MXR23"/>
      <c r="MXS23"/>
      <c r="MXT23"/>
      <c r="MXU23"/>
      <c r="MXV23"/>
      <c r="MXW23"/>
      <c r="MXX23"/>
      <c r="MXY23"/>
      <c r="MXZ23"/>
      <c r="MYA23"/>
      <c r="MYB23"/>
      <c r="MYC23"/>
      <c r="MYD23"/>
      <c r="MYE23"/>
      <c r="MYF23"/>
      <c r="MYG23"/>
      <c r="MYH23"/>
      <c r="MYI23"/>
      <c r="MYJ23"/>
      <c r="MYK23"/>
      <c r="MYL23"/>
      <c r="MYM23"/>
      <c r="MYN23"/>
      <c r="MYO23"/>
      <c r="MYP23"/>
      <c r="MYQ23"/>
      <c r="MYR23"/>
      <c r="MYS23"/>
      <c r="MYT23"/>
      <c r="MYU23"/>
      <c r="MYV23"/>
      <c r="MYW23"/>
      <c r="MYX23"/>
      <c r="MYY23"/>
      <c r="MYZ23"/>
      <c r="MZA23"/>
      <c r="MZB23"/>
      <c r="MZC23"/>
      <c r="MZD23"/>
      <c r="MZE23"/>
      <c r="MZF23"/>
      <c r="MZG23"/>
      <c r="MZH23"/>
      <c r="MZI23"/>
      <c r="MZJ23"/>
      <c r="MZK23"/>
      <c r="MZL23"/>
      <c r="MZM23"/>
      <c r="MZN23"/>
      <c r="MZO23"/>
      <c r="MZP23"/>
      <c r="MZQ23"/>
      <c r="MZR23"/>
      <c r="MZS23"/>
      <c r="MZT23"/>
      <c r="MZU23"/>
      <c r="MZV23"/>
      <c r="MZW23"/>
      <c r="MZX23"/>
      <c r="MZY23"/>
      <c r="MZZ23"/>
      <c r="NAA23"/>
      <c r="NAB23"/>
      <c r="NAC23"/>
      <c r="NAD23"/>
      <c r="NAE23"/>
      <c r="NAF23"/>
      <c r="NAG23"/>
      <c r="NAH23"/>
      <c r="NAI23"/>
      <c r="NAJ23"/>
      <c r="NAK23"/>
      <c r="NAL23"/>
      <c r="NAM23"/>
      <c r="NAN23"/>
      <c r="NAO23"/>
      <c r="NAP23"/>
      <c r="NAQ23"/>
      <c r="NAR23"/>
      <c r="NAS23"/>
      <c r="NAT23"/>
      <c r="NAU23"/>
      <c r="NAV23"/>
      <c r="NAW23"/>
      <c r="NAX23"/>
      <c r="NAY23"/>
      <c r="NAZ23"/>
      <c r="NBA23"/>
      <c r="NBB23"/>
      <c r="NBC23"/>
      <c r="NBD23"/>
      <c r="NBE23"/>
      <c r="NBF23"/>
      <c r="NBG23"/>
      <c r="NBH23"/>
      <c r="NBI23"/>
      <c r="NBJ23"/>
      <c r="NBK23"/>
      <c r="NBL23"/>
      <c r="NBM23"/>
      <c r="NBN23"/>
      <c r="NBO23"/>
      <c r="NBP23"/>
      <c r="NBQ23"/>
      <c r="NBR23"/>
      <c r="NBS23"/>
      <c r="NBT23"/>
      <c r="NBU23"/>
      <c r="NBV23"/>
      <c r="NBW23"/>
      <c r="NBX23"/>
      <c r="NBY23"/>
      <c r="NBZ23"/>
      <c r="NCA23"/>
      <c r="NCB23"/>
      <c r="NCC23"/>
      <c r="NCD23"/>
      <c r="NCE23"/>
      <c r="NCF23"/>
      <c r="NCG23"/>
      <c r="NCH23"/>
      <c r="NCI23"/>
      <c r="NCJ23"/>
      <c r="NCK23"/>
      <c r="NCL23"/>
      <c r="NCM23"/>
      <c r="NCN23"/>
      <c r="NCO23"/>
      <c r="NCP23"/>
      <c r="NCQ23"/>
      <c r="NCR23"/>
      <c r="NCS23"/>
      <c r="NCT23"/>
      <c r="NCU23"/>
      <c r="NCV23"/>
      <c r="NCW23"/>
      <c r="NCX23"/>
      <c r="NCY23"/>
      <c r="NCZ23"/>
      <c r="NDA23"/>
      <c r="NDB23"/>
      <c r="NDC23"/>
      <c r="NDD23"/>
      <c r="NDE23"/>
      <c r="NDF23"/>
      <c r="NDG23"/>
      <c r="NDH23"/>
      <c r="NDI23"/>
      <c r="NDJ23"/>
      <c r="NDK23"/>
      <c r="NDL23"/>
      <c r="NDM23"/>
      <c r="NDN23"/>
      <c r="NDO23"/>
      <c r="NDP23"/>
      <c r="NDQ23"/>
      <c r="NDR23"/>
      <c r="NDS23"/>
      <c r="NDT23"/>
      <c r="NDU23"/>
      <c r="NDV23"/>
      <c r="NDW23"/>
      <c r="NDX23"/>
      <c r="NDY23"/>
      <c r="NDZ23"/>
      <c r="NEA23"/>
      <c r="NEB23"/>
      <c r="NEC23"/>
      <c r="NED23"/>
      <c r="NEE23"/>
      <c r="NEF23"/>
      <c r="NEG23"/>
      <c r="NEH23"/>
      <c r="NEI23"/>
      <c r="NEJ23"/>
      <c r="NEK23"/>
      <c r="NEL23"/>
      <c r="NEM23"/>
      <c r="NEN23"/>
      <c r="NEO23"/>
      <c r="NEP23"/>
      <c r="NEQ23"/>
      <c r="NER23"/>
      <c r="NES23"/>
      <c r="NET23"/>
      <c r="NEU23"/>
      <c r="NEV23"/>
      <c r="NEW23"/>
      <c r="NEX23"/>
      <c r="NEY23"/>
      <c r="NEZ23"/>
      <c r="NFA23"/>
      <c r="NFB23"/>
      <c r="NFC23"/>
      <c r="NFD23"/>
      <c r="NFE23"/>
      <c r="NFF23"/>
      <c r="NFG23"/>
      <c r="NFH23"/>
      <c r="NFI23"/>
      <c r="NFJ23"/>
      <c r="NFK23"/>
      <c r="NFL23"/>
      <c r="NFM23"/>
      <c r="NFN23"/>
      <c r="NFO23"/>
      <c r="NFP23"/>
      <c r="NFQ23"/>
      <c r="NFR23"/>
      <c r="NFS23"/>
      <c r="NFT23"/>
      <c r="NFU23"/>
      <c r="NFV23"/>
      <c r="NFW23"/>
      <c r="NFX23"/>
      <c r="NFY23"/>
      <c r="NFZ23"/>
      <c r="NGA23"/>
      <c r="NGB23"/>
      <c r="NGC23"/>
      <c r="NGD23"/>
      <c r="NGE23"/>
      <c r="NGF23"/>
      <c r="NGG23"/>
      <c r="NGH23"/>
      <c r="NGI23"/>
      <c r="NGJ23"/>
      <c r="NGK23"/>
      <c r="NGL23"/>
      <c r="NGM23"/>
      <c r="NGN23"/>
      <c r="NGO23"/>
      <c r="NGP23"/>
      <c r="NGQ23"/>
      <c r="NGR23"/>
      <c r="NGS23"/>
      <c r="NGT23"/>
      <c r="NGU23"/>
      <c r="NGV23"/>
      <c r="NGW23"/>
      <c r="NGX23"/>
      <c r="NGY23"/>
      <c r="NGZ23"/>
      <c r="NHA23"/>
      <c r="NHB23"/>
      <c r="NHC23"/>
      <c r="NHD23"/>
      <c r="NHE23"/>
      <c r="NHF23"/>
      <c r="NHG23"/>
      <c r="NHH23"/>
      <c r="NHI23"/>
      <c r="NHJ23"/>
      <c r="NHK23"/>
      <c r="NHL23"/>
      <c r="NHM23"/>
      <c r="NHN23"/>
      <c r="NHO23"/>
      <c r="NHP23"/>
      <c r="NHQ23"/>
      <c r="NHR23"/>
      <c r="NHS23"/>
      <c r="NHT23"/>
      <c r="NHU23"/>
      <c r="NHV23"/>
      <c r="NHW23"/>
      <c r="NHX23"/>
      <c r="NHY23"/>
      <c r="NHZ23"/>
      <c r="NIA23"/>
      <c r="NIB23"/>
      <c r="NIC23"/>
      <c r="NID23"/>
      <c r="NIE23"/>
      <c r="NIF23"/>
      <c r="NIG23"/>
      <c r="NIH23"/>
      <c r="NII23"/>
      <c r="NIJ23"/>
      <c r="NIK23"/>
      <c r="NIL23"/>
      <c r="NIM23"/>
      <c r="NIN23"/>
      <c r="NIO23"/>
      <c r="NIP23"/>
      <c r="NIQ23"/>
      <c r="NIR23"/>
      <c r="NIS23"/>
      <c r="NIT23"/>
      <c r="NIU23"/>
      <c r="NIV23"/>
      <c r="NIW23"/>
      <c r="NIX23"/>
      <c r="NIY23"/>
      <c r="NIZ23"/>
      <c r="NJA23"/>
      <c r="NJB23"/>
      <c r="NJC23"/>
      <c r="NJD23"/>
      <c r="NJE23"/>
      <c r="NJF23"/>
      <c r="NJG23"/>
      <c r="NJH23"/>
      <c r="NJI23"/>
      <c r="NJJ23"/>
      <c r="NJK23"/>
      <c r="NJL23"/>
      <c r="NJM23"/>
      <c r="NJN23"/>
      <c r="NJO23"/>
      <c r="NJP23"/>
      <c r="NJQ23"/>
      <c r="NJR23"/>
      <c r="NJS23"/>
      <c r="NJT23"/>
      <c r="NJU23"/>
      <c r="NJV23"/>
      <c r="NJW23"/>
      <c r="NJX23"/>
      <c r="NJY23"/>
      <c r="NJZ23"/>
      <c r="NKA23"/>
      <c r="NKB23"/>
      <c r="NKC23"/>
      <c r="NKD23"/>
      <c r="NKE23"/>
      <c r="NKF23"/>
      <c r="NKG23"/>
      <c r="NKH23"/>
      <c r="NKI23"/>
      <c r="NKJ23"/>
      <c r="NKK23"/>
      <c r="NKL23"/>
      <c r="NKM23"/>
      <c r="NKN23"/>
      <c r="NKO23"/>
      <c r="NKP23"/>
      <c r="NKQ23"/>
      <c r="NKR23"/>
      <c r="NKS23"/>
      <c r="NKT23"/>
      <c r="NKU23"/>
      <c r="NKV23"/>
      <c r="NKW23"/>
      <c r="NKX23"/>
      <c r="NKY23"/>
      <c r="NKZ23"/>
      <c r="NLA23"/>
      <c r="NLB23"/>
      <c r="NLC23"/>
      <c r="NLD23"/>
      <c r="NLE23"/>
      <c r="NLF23"/>
      <c r="NLG23"/>
      <c r="NLH23"/>
      <c r="NLI23"/>
      <c r="NLJ23"/>
      <c r="NLK23"/>
      <c r="NLL23"/>
      <c r="NLM23"/>
      <c r="NLN23"/>
      <c r="NLO23"/>
      <c r="NLP23"/>
      <c r="NLQ23"/>
      <c r="NLR23"/>
      <c r="NLS23"/>
      <c r="NLT23"/>
      <c r="NLU23"/>
      <c r="NLV23"/>
      <c r="NLW23"/>
      <c r="NLX23"/>
      <c r="NLY23"/>
      <c r="NLZ23"/>
      <c r="NMA23"/>
      <c r="NMB23"/>
      <c r="NMC23"/>
      <c r="NMD23"/>
      <c r="NME23"/>
      <c r="NMF23"/>
      <c r="NMG23"/>
      <c r="NMH23"/>
      <c r="NMI23"/>
      <c r="NMJ23"/>
      <c r="NMK23"/>
      <c r="NML23"/>
      <c r="NMM23"/>
      <c r="NMN23"/>
      <c r="NMO23"/>
      <c r="NMP23"/>
      <c r="NMQ23"/>
      <c r="NMR23"/>
      <c r="NMS23"/>
      <c r="NMT23"/>
      <c r="NMU23"/>
      <c r="NMV23"/>
      <c r="NMW23"/>
      <c r="NMX23"/>
      <c r="NMY23"/>
      <c r="NMZ23"/>
      <c r="NNA23"/>
      <c r="NNB23"/>
      <c r="NNC23"/>
      <c r="NND23"/>
      <c r="NNE23"/>
      <c r="NNF23"/>
      <c r="NNG23"/>
      <c r="NNH23"/>
      <c r="NNI23"/>
      <c r="NNJ23"/>
      <c r="NNK23"/>
      <c r="NNL23"/>
      <c r="NNM23"/>
      <c r="NNN23"/>
      <c r="NNO23"/>
      <c r="NNP23"/>
      <c r="NNQ23"/>
      <c r="NNR23"/>
      <c r="NNS23"/>
      <c r="NNT23"/>
      <c r="NNU23"/>
      <c r="NNV23"/>
      <c r="NNW23"/>
      <c r="NNX23"/>
      <c r="NNY23"/>
      <c r="NNZ23"/>
      <c r="NOA23"/>
      <c r="NOB23"/>
      <c r="NOC23"/>
      <c r="NOD23"/>
      <c r="NOE23"/>
      <c r="NOF23"/>
      <c r="NOG23"/>
      <c r="NOH23"/>
      <c r="NOI23"/>
      <c r="NOJ23"/>
      <c r="NOK23"/>
      <c r="NOL23"/>
      <c r="NOM23"/>
      <c r="NON23"/>
      <c r="NOO23"/>
      <c r="NOP23"/>
      <c r="NOQ23"/>
      <c r="NOR23"/>
      <c r="NOS23"/>
      <c r="NOT23"/>
      <c r="NOU23"/>
      <c r="NOV23"/>
      <c r="NOW23"/>
      <c r="NOX23"/>
      <c r="NOY23"/>
      <c r="NOZ23"/>
      <c r="NPA23"/>
      <c r="NPB23"/>
      <c r="NPC23"/>
      <c r="NPD23"/>
      <c r="NPE23"/>
      <c r="NPF23"/>
      <c r="NPG23"/>
      <c r="NPH23"/>
      <c r="NPI23"/>
      <c r="NPJ23"/>
      <c r="NPK23"/>
      <c r="NPL23"/>
      <c r="NPM23"/>
      <c r="NPN23"/>
      <c r="NPO23"/>
      <c r="NPP23"/>
      <c r="NPQ23"/>
      <c r="NPR23"/>
      <c r="NPS23"/>
      <c r="NPT23"/>
      <c r="NPU23"/>
      <c r="NPV23"/>
      <c r="NPW23"/>
      <c r="NPX23"/>
      <c r="NPY23"/>
      <c r="NPZ23"/>
      <c r="NQA23"/>
      <c r="NQB23"/>
      <c r="NQC23"/>
      <c r="NQD23"/>
      <c r="NQE23"/>
      <c r="NQF23"/>
      <c r="NQG23"/>
      <c r="NQH23"/>
      <c r="NQI23"/>
      <c r="NQJ23"/>
      <c r="NQK23"/>
      <c r="NQL23"/>
      <c r="NQM23"/>
      <c r="NQN23"/>
      <c r="NQO23"/>
      <c r="NQP23"/>
      <c r="NQQ23"/>
      <c r="NQR23"/>
      <c r="NQS23"/>
      <c r="NQT23"/>
      <c r="NQU23"/>
      <c r="NQV23"/>
      <c r="NQW23"/>
      <c r="NQX23"/>
      <c r="NQY23"/>
      <c r="NQZ23"/>
      <c r="NRA23"/>
      <c r="NRB23"/>
      <c r="NRC23"/>
      <c r="NRD23"/>
      <c r="NRE23"/>
      <c r="NRF23"/>
      <c r="NRG23"/>
      <c r="NRH23"/>
      <c r="NRI23"/>
      <c r="NRJ23"/>
      <c r="NRK23"/>
      <c r="NRL23"/>
      <c r="NRM23"/>
      <c r="NRN23"/>
      <c r="NRO23"/>
      <c r="NRP23"/>
      <c r="NRQ23"/>
      <c r="NRR23"/>
      <c r="NRS23"/>
      <c r="NRT23"/>
      <c r="NRU23"/>
      <c r="NRV23"/>
      <c r="NRW23"/>
      <c r="NRX23"/>
      <c r="NRY23"/>
      <c r="NRZ23"/>
      <c r="NSA23"/>
      <c r="NSB23"/>
      <c r="NSC23"/>
      <c r="NSD23"/>
      <c r="NSE23"/>
      <c r="NSF23"/>
      <c r="NSG23"/>
      <c r="NSH23"/>
      <c r="NSI23"/>
      <c r="NSJ23"/>
      <c r="NSK23"/>
      <c r="NSL23"/>
      <c r="NSM23"/>
      <c r="NSN23"/>
      <c r="NSO23"/>
      <c r="NSP23"/>
      <c r="NSQ23"/>
      <c r="NSR23"/>
      <c r="NSS23"/>
      <c r="NST23"/>
      <c r="NSU23"/>
      <c r="NSV23"/>
      <c r="NSW23"/>
      <c r="NSX23"/>
      <c r="NSY23"/>
      <c r="NSZ23"/>
      <c r="NTA23"/>
      <c r="NTB23"/>
      <c r="NTC23"/>
      <c r="NTD23"/>
      <c r="NTE23"/>
      <c r="NTF23"/>
      <c r="NTG23"/>
      <c r="NTH23"/>
      <c r="NTI23"/>
      <c r="NTJ23"/>
      <c r="NTK23"/>
      <c r="NTL23"/>
      <c r="NTM23"/>
      <c r="NTN23"/>
      <c r="NTO23"/>
      <c r="NTP23"/>
      <c r="NTQ23"/>
      <c r="NTR23"/>
      <c r="NTS23"/>
      <c r="NTT23"/>
      <c r="NTU23"/>
      <c r="NTV23"/>
      <c r="NTW23"/>
      <c r="NTX23"/>
      <c r="NTY23"/>
      <c r="NTZ23"/>
      <c r="NUA23"/>
      <c r="NUB23"/>
      <c r="NUC23"/>
      <c r="NUD23"/>
      <c r="NUE23"/>
      <c r="NUF23"/>
      <c r="NUG23"/>
      <c r="NUH23"/>
      <c r="NUI23"/>
      <c r="NUJ23"/>
      <c r="NUK23"/>
      <c r="NUL23"/>
      <c r="NUM23"/>
      <c r="NUN23"/>
      <c r="NUO23"/>
      <c r="NUP23"/>
      <c r="NUQ23"/>
      <c r="NUR23"/>
      <c r="NUS23"/>
      <c r="NUT23"/>
      <c r="NUU23"/>
      <c r="NUV23"/>
      <c r="NUW23"/>
      <c r="NUX23"/>
      <c r="NUY23"/>
      <c r="NUZ23"/>
      <c r="NVA23"/>
      <c r="NVB23"/>
      <c r="NVC23"/>
      <c r="NVD23"/>
      <c r="NVE23"/>
      <c r="NVF23"/>
      <c r="NVG23"/>
      <c r="NVH23"/>
      <c r="NVI23"/>
      <c r="NVJ23"/>
      <c r="NVK23"/>
      <c r="NVL23"/>
      <c r="NVM23"/>
      <c r="NVN23"/>
      <c r="NVO23"/>
      <c r="NVP23"/>
      <c r="NVQ23"/>
      <c r="NVR23"/>
      <c r="NVS23"/>
      <c r="NVT23"/>
      <c r="NVU23"/>
      <c r="NVV23"/>
      <c r="NVW23"/>
      <c r="NVX23"/>
      <c r="NVY23"/>
      <c r="NVZ23"/>
      <c r="NWA23"/>
      <c r="NWB23"/>
      <c r="NWC23"/>
      <c r="NWD23"/>
      <c r="NWE23"/>
      <c r="NWF23"/>
      <c r="NWG23"/>
      <c r="NWH23"/>
      <c r="NWI23"/>
      <c r="NWJ23"/>
      <c r="NWK23"/>
      <c r="NWL23"/>
      <c r="NWM23"/>
      <c r="NWN23"/>
      <c r="NWO23"/>
      <c r="NWP23"/>
      <c r="NWQ23"/>
      <c r="NWR23"/>
      <c r="NWS23"/>
      <c r="NWT23"/>
      <c r="NWU23"/>
      <c r="NWV23"/>
      <c r="NWW23"/>
      <c r="NWX23"/>
      <c r="NWY23"/>
      <c r="NWZ23"/>
      <c r="NXA23"/>
      <c r="NXB23"/>
      <c r="NXC23"/>
      <c r="NXD23"/>
      <c r="NXE23"/>
      <c r="NXF23"/>
      <c r="NXG23"/>
      <c r="NXH23"/>
      <c r="NXI23"/>
      <c r="NXJ23"/>
      <c r="NXK23"/>
      <c r="NXL23"/>
      <c r="NXM23"/>
      <c r="NXN23"/>
      <c r="NXO23"/>
      <c r="NXP23"/>
      <c r="NXQ23"/>
      <c r="NXR23"/>
      <c r="NXS23"/>
      <c r="NXT23"/>
      <c r="NXU23"/>
      <c r="NXV23"/>
      <c r="NXW23"/>
      <c r="NXX23"/>
      <c r="NXY23"/>
      <c r="NXZ23"/>
      <c r="NYA23"/>
      <c r="NYB23"/>
      <c r="NYC23"/>
      <c r="NYD23"/>
      <c r="NYE23"/>
      <c r="NYF23"/>
      <c r="NYG23"/>
      <c r="NYH23"/>
      <c r="NYI23"/>
      <c r="NYJ23"/>
      <c r="NYK23"/>
      <c r="NYL23"/>
      <c r="NYM23"/>
      <c r="NYN23"/>
      <c r="NYO23"/>
      <c r="NYP23"/>
      <c r="NYQ23"/>
      <c r="NYR23"/>
      <c r="NYS23"/>
      <c r="NYT23"/>
      <c r="NYU23"/>
      <c r="NYV23"/>
      <c r="NYW23"/>
      <c r="NYX23"/>
      <c r="NYY23"/>
      <c r="NYZ23"/>
      <c r="NZA23"/>
      <c r="NZB23"/>
      <c r="NZC23"/>
      <c r="NZD23"/>
      <c r="NZE23"/>
      <c r="NZF23"/>
      <c r="NZG23"/>
      <c r="NZH23"/>
      <c r="NZI23"/>
      <c r="NZJ23"/>
      <c r="NZK23"/>
      <c r="NZL23"/>
      <c r="NZM23"/>
      <c r="NZN23"/>
      <c r="NZO23"/>
      <c r="NZP23"/>
      <c r="NZQ23"/>
      <c r="NZR23"/>
      <c r="NZS23"/>
      <c r="NZT23"/>
      <c r="NZU23"/>
      <c r="NZV23"/>
      <c r="NZW23"/>
      <c r="NZX23"/>
      <c r="NZY23"/>
      <c r="NZZ23"/>
      <c r="OAA23"/>
      <c r="OAB23"/>
      <c r="OAC23"/>
      <c r="OAD23"/>
      <c r="OAE23"/>
      <c r="OAF23"/>
      <c r="OAG23"/>
      <c r="OAH23"/>
      <c r="OAI23"/>
      <c r="OAJ23"/>
      <c r="OAK23"/>
      <c r="OAL23"/>
      <c r="OAM23"/>
      <c r="OAN23"/>
      <c r="OAO23"/>
      <c r="OAP23"/>
      <c r="OAQ23"/>
      <c r="OAR23"/>
      <c r="OAS23"/>
      <c r="OAT23"/>
      <c r="OAU23"/>
      <c r="OAV23"/>
      <c r="OAW23"/>
      <c r="OAX23"/>
      <c r="OAY23"/>
      <c r="OAZ23"/>
      <c r="OBA23"/>
      <c r="OBB23"/>
      <c r="OBC23"/>
      <c r="OBD23"/>
      <c r="OBE23"/>
      <c r="OBF23"/>
      <c r="OBG23"/>
      <c r="OBH23"/>
      <c r="OBI23"/>
      <c r="OBJ23"/>
      <c r="OBK23"/>
      <c r="OBL23"/>
      <c r="OBM23"/>
      <c r="OBN23"/>
      <c r="OBO23"/>
      <c r="OBP23"/>
      <c r="OBQ23"/>
      <c r="OBR23"/>
      <c r="OBS23"/>
      <c r="OBT23"/>
      <c r="OBU23"/>
      <c r="OBV23"/>
      <c r="OBW23"/>
      <c r="OBX23"/>
      <c r="OBY23"/>
      <c r="OBZ23"/>
      <c r="OCA23"/>
      <c r="OCB23"/>
      <c r="OCC23"/>
      <c r="OCD23"/>
      <c r="OCE23"/>
      <c r="OCF23"/>
      <c r="OCG23"/>
      <c r="OCH23"/>
      <c r="OCI23"/>
      <c r="OCJ23"/>
      <c r="OCK23"/>
      <c r="OCL23"/>
      <c r="OCM23"/>
      <c r="OCN23"/>
      <c r="OCO23"/>
      <c r="OCP23"/>
      <c r="OCQ23"/>
      <c r="OCR23"/>
      <c r="OCS23"/>
      <c r="OCT23"/>
      <c r="OCU23"/>
      <c r="OCV23"/>
      <c r="OCW23"/>
      <c r="OCX23"/>
      <c r="OCY23"/>
      <c r="OCZ23"/>
      <c r="ODA23"/>
      <c r="ODB23"/>
      <c r="ODC23"/>
      <c r="ODD23"/>
      <c r="ODE23"/>
      <c r="ODF23"/>
      <c r="ODG23"/>
      <c r="ODH23"/>
      <c r="ODI23"/>
      <c r="ODJ23"/>
      <c r="ODK23"/>
      <c r="ODL23"/>
      <c r="ODM23"/>
      <c r="ODN23"/>
      <c r="ODO23"/>
      <c r="ODP23"/>
      <c r="ODQ23"/>
      <c r="ODR23"/>
      <c r="ODS23"/>
      <c r="ODT23"/>
      <c r="ODU23"/>
      <c r="ODV23"/>
      <c r="ODW23"/>
      <c r="ODX23"/>
      <c r="ODY23"/>
      <c r="ODZ23"/>
      <c r="OEA23"/>
      <c r="OEB23"/>
      <c r="OEC23"/>
      <c r="OED23"/>
      <c r="OEE23"/>
      <c r="OEF23"/>
      <c r="OEG23"/>
      <c r="OEH23"/>
      <c r="OEI23"/>
      <c r="OEJ23"/>
      <c r="OEK23"/>
      <c r="OEL23"/>
      <c r="OEM23"/>
      <c r="OEN23"/>
      <c r="OEO23"/>
      <c r="OEP23"/>
      <c r="OEQ23"/>
      <c r="OER23"/>
      <c r="OES23"/>
      <c r="OET23"/>
      <c r="OEU23"/>
      <c r="OEV23"/>
      <c r="OEW23"/>
      <c r="OEX23"/>
      <c r="OEY23"/>
      <c r="OEZ23"/>
      <c r="OFA23"/>
      <c r="OFB23"/>
      <c r="OFC23"/>
      <c r="OFD23"/>
      <c r="OFE23"/>
      <c r="OFF23"/>
      <c r="OFG23"/>
      <c r="OFH23"/>
      <c r="OFI23"/>
      <c r="OFJ23"/>
      <c r="OFK23"/>
      <c r="OFL23"/>
      <c r="OFM23"/>
      <c r="OFN23"/>
      <c r="OFO23"/>
      <c r="OFP23"/>
      <c r="OFQ23"/>
      <c r="OFR23"/>
      <c r="OFS23"/>
      <c r="OFT23"/>
      <c r="OFU23"/>
      <c r="OFV23"/>
      <c r="OFW23"/>
      <c r="OFX23"/>
      <c r="OFY23"/>
      <c r="OFZ23"/>
      <c r="OGA23"/>
      <c r="OGB23"/>
      <c r="OGC23"/>
      <c r="OGD23"/>
      <c r="OGE23"/>
      <c r="OGF23"/>
      <c r="OGG23"/>
      <c r="OGH23"/>
      <c r="OGI23"/>
      <c r="OGJ23"/>
      <c r="OGK23"/>
      <c r="OGL23"/>
      <c r="OGM23"/>
      <c r="OGN23"/>
      <c r="OGO23"/>
      <c r="OGP23"/>
      <c r="OGQ23"/>
      <c r="OGR23"/>
      <c r="OGS23"/>
      <c r="OGT23"/>
      <c r="OGU23"/>
      <c r="OGV23"/>
      <c r="OGW23"/>
      <c r="OGX23"/>
      <c r="OGY23"/>
      <c r="OGZ23"/>
      <c r="OHA23"/>
      <c r="OHB23"/>
      <c r="OHC23"/>
      <c r="OHD23"/>
      <c r="OHE23"/>
      <c r="OHF23"/>
      <c r="OHG23"/>
      <c r="OHH23"/>
      <c r="OHI23"/>
      <c r="OHJ23"/>
      <c r="OHK23"/>
      <c r="OHL23"/>
      <c r="OHM23"/>
      <c r="OHN23"/>
      <c r="OHO23"/>
      <c r="OHP23"/>
      <c r="OHQ23"/>
      <c r="OHR23"/>
      <c r="OHS23"/>
      <c r="OHT23"/>
      <c r="OHU23"/>
      <c r="OHV23"/>
      <c r="OHW23"/>
      <c r="OHX23"/>
      <c r="OHY23"/>
      <c r="OHZ23"/>
      <c r="OIA23"/>
      <c r="OIB23"/>
      <c r="OIC23"/>
      <c r="OID23"/>
      <c r="OIE23"/>
      <c r="OIF23"/>
      <c r="OIG23"/>
      <c r="OIH23"/>
      <c r="OII23"/>
      <c r="OIJ23"/>
      <c r="OIK23"/>
      <c r="OIL23"/>
      <c r="OIM23"/>
      <c r="OIN23"/>
      <c r="OIO23"/>
      <c r="OIP23"/>
      <c r="OIQ23"/>
      <c r="OIR23"/>
      <c r="OIS23"/>
      <c r="OIT23"/>
      <c r="OIU23"/>
      <c r="OIV23"/>
      <c r="OIW23"/>
      <c r="OIX23"/>
      <c r="OIY23"/>
      <c r="OIZ23"/>
      <c r="OJA23"/>
      <c r="OJB23"/>
      <c r="OJC23"/>
      <c r="OJD23"/>
      <c r="OJE23"/>
      <c r="OJF23"/>
      <c r="OJG23"/>
      <c r="OJH23"/>
      <c r="OJI23"/>
      <c r="OJJ23"/>
      <c r="OJK23"/>
      <c r="OJL23"/>
      <c r="OJM23"/>
      <c r="OJN23"/>
      <c r="OJO23"/>
      <c r="OJP23"/>
      <c r="OJQ23"/>
      <c r="OJR23"/>
      <c r="OJS23"/>
      <c r="OJT23"/>
      <c r="OJU23"/>
      <c r="OJV23"/>
      <c r="OJW23"/>
      <c r="OJX23"/>
      <c r="OJY23"/>
      <c r="OJZ23"/>
      <c r="OKA23"/>
      <c r="OKB23"/>
      <c r="OKC23"/>
      <c r="OKD23"/>
      <c r="OKE23"/>
      <c r="OKF23"/>
      <c r="OKG23"/>
      <c r="OKH23"/>
      <c r="OKI23"/>
      <c r="OKJ23"/>
      <c r="OKK23"/>
      <c r="OKL23"/>
      <c r="OKM23"/>
      <c r="OKN23"/>
      <c r="OKO23"/>
      <c r="OKP23"/>
      <c r="OKQ23"/>
      <c r="OKR23"/>
      <c r="OKS23"/>
      <c r="OKT23"/>
      <c r="OKU23"/>
      <c r="OKV23"/>
      <c r="OKW23"/>
      <c r="OKX23"/>
      <c r="OKY23"/>
      <c r="OKZ23"/>
      <c r="OLA23"/>
      <c r="OLB23"/>
      <c r="OLC23"/>
      <c r="OLD23"/>
      <c r="OLE23"/>
      <c r="OLF23"/>
      <c r="OLG23"/>
      <c r="OLH23"/>
      <c r="OLI23"/>
      <c r="OLJ23"/>
      <c r="OLK23"/>
      <c r="OLL23"/>
      <c r="OLM23"/>
      <c r="OLN23"/>
      <c r="OLO23"/>
      <c r="OLP23"/>
      <c r="OLQ23"/>
      <c r="OLR23"/>
      <c r="OLS23"/>
      <c r="OLT23"/>
      <c r="OLU23"/>
      <c r="OLV23"/>
      <c r="OLW23"/>
      <c r="OLX23"/>
      <c r="OLY23"/>
      <c r="OLZ23"/>
      <c r="OMA23"/>
      <c r="OMB23"/>
      <c r="OMC23"/>
      <c r="OMD23"/>
      <c r="OME23"/>
      <c r="OMF23"/>
      <c r="OMG23"/>
      <c r="OMH23"/>
      <c r="OMI23"/>
      <c r="OMJ23"/>
      <c r="OMK23"/>
      <c r="OML23"/>
      <c r="OMM23"/>
      <c r="OMN23"/>
      <c r="OMO23"/>
      <c r="OMP23"/>
      <c r="OMQ23"/>
      <c r="OMR23"/>
      <c r="OMS23"/>
      <c r="OMT23"/>
      <c r="OMU23"/>
      <c r="OMV23"/>
      <c r="OMW23"/>
      <c r="OMX23"/>
      <c r="OMY23"/>
      <c r="OMZ23"/>
      <c r="ONA23"/>
      <c r="ONB23"/>
      <c r="ONC23"/>
      <c r="OND23"/>
      <c r="ONE23"/>
      <c r="ONF23"/>
      <c r="ONG23"/>
      <c r="ONH23"/>
      <c r="ONI23"/>
      <c r="ONJ23"/>
      <c r="ONK23"/>
      <c r="ONL23"/>
      <c r="ONM23"/>
      <c r="ONN23"/>
      <c r="ONO23"/>
      <c r="ONP23"/>
      <c r="ONQ23"/>
      <c r="ONR23"/>
      <c r="ONS23"/>
      <c r="ONT23"/>
      <c r="ONU23"/>
      <c r="ONV23"/>
      <c r="ONW23"/>
      <c r="ONX23"/>
      <c r="ONY23"/>
      <c r="ONZ23"/>
      <c r="OOA23"/>
      <c r="OOB23"/>
      <c r="OOC23"/>
      <c r="OOD23"/>
      <c r="OOE23"/>
      <c r="OOF23"/>
      <c r="OOG23"/>
      <c r="OOH23"/>
      <c r="OOI23"/>
      <c r="OOJ23"/>
      <c r="OOK23"/>
      <c r="OOL23"/>
      <c r="OOM23"/>
      <c r="OON23"/>
      <c r="OOO23"/>
      <c r="OOP23"/>
      <c r="OOQ23"/>
      <c r="OOR23"/>
      <c r="OOS23"/>
      <c r="OOT23"/>
      <c r="OOU23"/>
      <c r="OOV23"/>
      <c r="OOW23"/>
      <c r="OOX23"/>
      <c r="OOY23"/>
      <c r="OOZ23"/>
      <c r="OPA23"/>
      <c r="OPB23"/>
      <c r="OPC23"/>
      <c r="OPD23"/>
      <c r="OPE23"/>
      <c r="OPF23"/>
      <c r="OPG23"/>
      <c r="OPH23"/>
      <c r="OPI23"/>
      <c r="OPJ23"/>
      <c r="OPK23"/>
      <c r="OPL23"/>
      <c r="OPM23"/>
      <c r="OPN23"/>
      <c r="OPO23"/>
      <c r="OPP23"/>
      <c r="OPQ23"/>
      <c r="OPR23"/>
      <c r="OPS23"/>
      <c r="OPT23"/>
      <c r="OPU23"/>
      <c r="OPV23"/>
      <c r="OPW23"/>
      <c r="OPX23"/>
      <c r="OPY23"/>
      <c r="OPZ23"/>
      <c r="OQA23"/>
      <c r="OQB23"/>
      <c r="OQC23"/>
      <c r="OQD23"/>
      <c r="OQE23"/>
      <c r="OQF23"/>
      <c r="OQG23"/>
      <c r="OQH23"/>
      <c r="OQI23"/>
      <c r="OQJ23"/>
      <c r="OQK23"/>
      <c r="OQL23"/>
      <c r="OQM23"/>
      <c r="OQN23"/>
      <c r="OQO23"/>
      <c r="OQP23"/>
      <c r="OQQ23"/>
      <c r="OQR23"/>
      <c r="OQS23"/>
      <c r="OQT23"/>
      <c r="OQU23"/>
      <c r="OQV23"/>
      <c r="OQW23"/>
      <c r="OQX23"/>
      <c r="OQY23"/>
      <c r="OQZ23"/>
      <c r="ORA23"/>
      <c r="ORB23"/>
      <c r="ORC23"/>
      <c r="ORD23"/>
      <c r="ORE23"/>
      <c r="ORF23"/>
      <c r="ORG23"/>
      <c r="ORH23"/>
      <c r="ORI23"/>
      <c r="ORJ23"/>
      <c r="ORK23"/>
      <c r="ORL23"/>
      <c r="ORM23"/>
      <c r="ORN23"/>
      <c r="ORO23"/>
      <c r="ORP23"/>
      <c r="ORQ23"/>
      <c r="ORR23"/>
      <c r="ORS23"/>
      <c r="ORT23"/>
      <c r="ORU23"/>
      <c r="ORV23"/>
      <c r="ORW23"/>
      <c r="ORX23"/>
      <c r="ORY23"/>
      <c r="ORZ23"/>
      <c r="OSA23"/>
      <c r="OSB23"/>
      <c r="OSC23"/>
      <c r="OSD23"/>
      <c r="OSE23"/>
      <c r="OSF23"/>
      <c r="OSG23"/>
      <c r="OSH23"/>
      <c r="OSI23"/>
      <c r="OSJ23"/>
      <c r="OSK23"/>
      <c r="OSL23"/>
      <c r="OSM23"/>
      <c r="OSN23"/>
      <c r="OSO23"/>
      <c r="OSP23"/>
      <c r="OSQ23"/>
      <c r="OSR23"/>
      <c r="OSS23"/>
      <c r="OST23"/>
      <c r="OSU23"/>
      <c r="OSV23"/>
      <c r="OSW23"/>
      <c r="OSX23"/>
      <c r="OSY23"/>
      <c r="OSZ23"/>
      <c r="OTA23"/>
      <c r="OTB23"/>
      <c r="OTC23"/>
      <c r="OTD23"/>
      <c r="OTE23"/>
      <c r="OTF23"/>
      <c r="OTG23"/>
      <c r="OTH23"/>
      <c r="OTI23"/>
      <c r="OTJ23"/>
      <c r="OTK23"/>
      <c r="OTL23"/>
      <c r="OTM23"/>
      <c r="OTN23"/>
      <c r="OTO23"/>
      <c r="OTP23"/>
      <c r="OTQ23"/>
      <c r="OTR23"/>
      <c r="OTS23"/>
      <c r="OTT23"/>
      <c r="OTU23"/>
      <c r="OTV23"/>
      <c r="OTW23"/>
      <c r="OTX23"/>
      <c r="OTY23"/>
      <c r="OTZ23"/>
      <c r="OUA23"/>
      <c r="OUB23"/>
      <c r="OUC23"/>
      <c r="OUD23"/>
      <c r="OUE23"/>
      <c r="OUF23"/>
      <c r="OUG23"/>
      <c r="OUH23"/>
      <c r="OUI23"/>
      <c r="OUJ23"/>
      <c r="OUK23"/>
      <c r="OUL23"/>
      <c r="OUM23"/>
      <c r="OUN23"/>
      <c r="OUO23"/>
      <c r="OUP23"/>
      <c r="OUQ23"/>
      <c r="OUR23"/>
      <c r="OUS23"/>
      <c r="OUT23"/>
      <c r="OUU23"/>
      <c r="OUV23"/>
      <c r="OUW23"/>
      <c r="OUX23"/>
      <c r="OUY23"/>
      <c r="OUZ23"/>
      <c r="OVA23"/>
      <c r="OVB23"/>
      <c r="OVC23"/>
      <c r="OVD23"/>
      <c r="OVE23"/>
      <c r="OVF23"/>
      <c r="OVG23"/>
      <c r="OVH23"/>
      <c r="OVI23"/>
      <c r="OVJ23"/>
      <c r="OVK23"/>
      <c r="OVL23"/>
      <c r="OVM23"/>
      <c r="OVN23"/>
      <c r="OVO23"/>
      <c r="OVP23"/>
      <c r="OVQ23"/>
      <c r="OVR23"/>
      <c r="OVS23"/>
      <c r="OVT23"/>
      <c r="OVU23"/>
      <c r="OVV23"/>
      <c r="OVW23"/>
      <c r="OVX23"/>
      <c r="OVY23"/>
      <c r="OVZ23"/>
      <c r="OWA23"/>
      <c r="OWB23"/>
      <c r="OWC23"/>
      <c r="OWD23"/>
      <c r="OWE23"/>
      <c r="OWF23"/>
      <c r="OWG23"/>
      <c r="OWH23"/>
      <c r="OWI23"/>
      <c r="OWJ23"/>
      <c r="OWK23"/>
      <c r="OWL23"/>
      <c r="OWM23"/>
      <c r="OWN23"/>
      <c r="OWO23"/>
      <c r="OWP23"/>
      <c r="OWQ23"/>
      <c r="OWR23"/>
      <c r="OWS23"/>
      <c r="OWT23"/>
      <c r="OWU23"/>
      <c r="OWV23"/>
      <c r="OWW23"/>
      <c r="OWX23"/>
      <c r="OWY23"/>
      <c r="OWZ23"/>
      <c r="OXA23"/>
      <c r="OXB23"/>
      <c r="OXC23"/>
      <c r="OXD23"/>
      <c r="OXE23"/>
      <c r="OXF23"/>
      <c r="OXG23"/>
      <c r="OXH23"/>
      <c r="OXI23"/>
      <c r="OXJ23"/>
      <c r="OXK23"/>
      <c r="OXL23"/>
      <c r="OXM23"/>
      <c r="OXN23"/>
      <c r="OXO23"/>
      <c r="OXP23"/>
      <c r="OXQ23"/>
      <c r="OXR23"/>
      <c r="OXS23"/>
      <c r="OXT23"/>
      <c r="OXU23"/>
      <c r="OXV23"/>
      <c r="OXW23"/>
      <c r="OXX23"/>
      <c r="OXY23"/>
      <c r="OXZ23"/>
      <c r="OYA23"/>
      <c r="OYB23"/>
      <c r="OYC23"/>
      <c r="OYD23"/>
      <c r="OYE23"/>
      <c r="OYF23"/>
      <c r="OYG23"/>
      <c r="OYH23"/>
      <c r="OYI23"/>
      <c r="OYJ23"/>
      <c r="OYK23"/>
      <c r="OYL23"/>
      <c r="OYM23"/>
      <c r="OYN23"/>
      <c r="OYO23"/>
      <c r="OYP23"/>
      <c r="OYQ23"/>
      <c r="OYR23"/>
      <c r="OYS23"/>
      <c r="OYT23"/>
      <c r="OYU23"/>
      <c r="OYV23"/>
      <c r="OYW23"/>
      <c r="OYX23"/>
      <c r="OYY23"/>
      <c r="OYZ23"/>
      <c r="OZA23"/>
      <c r="OZB23"/>
      <c r="OZC23"/>
      <c r="OZD23"/>
      <c r="OZE23"/>
      <c r="OZF23"/>
      <c r="OZG23"/>
      <c r="OZH23"/>
      <c r="OZI23"/>
      <c r="OZJ23"/>
      <c r="OZK23"/>
      <c r="OZL23"/>
      <c r="OZM23"/>
      <c r="OZN23"/>
      <c r="OZO23"/>
      <c r="OZP23"/>
      <c r="OZQ23"/>
      <c r="OZR23"/>
      <c r="OZS23"/>
      <c r="OZT23"/>
      <c r="OZU23"/>
      <c r="OZV23"/>
      <c r="OZW23"/>
      <c r="OZX23"/>
      <c r="OZY23"/>
      <c r="OZZ23"/>
      <c r="PAA23"/>
      <c r="PAB23"/>
      <c r="PAC23"/>
      <c r="PAD23"/>
      <c r="PAE23"/>
      <c r="PAF23"/>
      <c r="PAG23"/>
      <c r="PAH23"/>
      <c r="PAI23"/>
      <c r="PAJ23"/>
      <c r="PAK23"/>
      <c r="PAL23"/>
      <c r="PAM23"/>
      <c r="PAN23"/>
      <c r="PAO23"/>
      <c r="PAP23"/>
      <c r="PAQ23"/>
      <c r="PAR23"/>
      <c r="PAS23"/>
      <c r="PAT23"/>
      <c r="PAU23"/>
      <c r="PAV23"/>
      <c r="PAW23"/>
      <c r="PAX23"/>
      <c r="PAY23"/>
      <c r="PAZ23"/>
      <c r="PBA23"/>
      <c r="PBB23"/>
      <c r="PBC23"/>
      <c r="PBD23"/>
      <c r="PBE23"/>
      <c r="PBF23"/>
      <c r="PBG23"/>
      <c r="PBH23"/>
      <c r="PBI23"/>
      <c r="PBJ23"/>
      <c r="PBK23"/>
      <c r="PBL23"/>
      <c r="PBM23"/>
      <c r="PBN23"/>
      <c r="PBO23"/>
      <c r="PBP23"/>
      <c r="PBQ23"/>
      <c r="PBR23"/>
      <c r="PBS23"/>
      <c r="PBT23"/>
      <c r="PBU23"/>
      <c r="PBV23"/>
      <c r="PBW23"/>
      <c r="PBX23"/>
      <c r="PBY23"/>
      <c r="PBZ23"/>
      <c r="PCA23"/>
      <c r="PCB23"/>
      <c r="PCC23"/>
      <c r="PCD23"/>
      <c r="PCE23"/>
      <c r="PCF23"/>
      <c r="PCG23"/>
      <c r="PCH23"/>
      <c r="PCI23"/>
      <c r="PCJ23"/>
      <c r="PCK23"/>
      <c r="PCL23"/>
      <c r="PCM23"/>
      <c r="PCN23"/>
      <c r="PCO23"/>
      <c r="PCP23"/>
      <c r="PCQ23"/>
      <c r="PCR23"/>
      <c r="PCS23"/>
      <c r="PCT23"/>
      <c r="PCU23"/>
      <c r="PCV23"/>
      <c r="PCW23"/>
      <c r="PCX23"/>
      <c r="PCY23"/>
      <c r="PCZ23"/>
      <c r="PDA23"/>
      <c r="PDB23"/>
      <c r="PDC23"/>
      <c r="PDD23"/>
      <c r="PDE23"/>
      <c r="PDF23"/>
      <c r="PDG23"/>
      <c r="PDH23"/>
      <c r="PDI23"/>
      <c r="PDJ23"/>
      <c r="PDK23"/>
      <c r="PDL23"/>
      <c r="PDM23"/>
      <c r="PDN23"/>
      <c r="PDO23"/>
      <c r="PDP23"/>
      <c r="PDQ23"/>
      <c r="PDR23"/>
      <c r="PDS23"/>
      <c r="PDT23"/>
      <c r="PDU23"/>
      <c r="PDV23"/>
      <c r="PDW23"/>
      <c r="PDX23"/>
      <c r="PDY23"/>
      <c r="PDZ23"/>
      <c r="PEA23"/>
      <c r="PEB23"/>
      <c r="PEC23"/>
      <c r="PED23"/>
      <c r="PEE23"/>
      <c r="PEF23"/>
      <c r="PEG23"/>
      <c r="PEH23"/>
      <c r="PEI23"/>
      <c r="PEJ23"/>
      <c r="PEK23"/>
      <c r="PEL23"/>
      <c r="PEM23"/>
      <c r="PEN23"/>
      <c r="PEO23"/>
      <c r="PEP23"/>
      <c r="PEQ23"/>
      <c r="PER23"/>
      <c r="PES23"/>
      <c r="PET23"/>
      <c r="PEU23"/>
      <c r="PEV23"/>
      <c r="PEW23"/>
      <c r="PEX23"/>
      <c r="PEY23"/>
      <c r="PEZ23"/>
      <c r="PFA23"/>
      <c r="PFB23"/>
      <c r="PFC23"/>
      <c r="PFD23"/>
      <c r="PFE23"/>
      <c r="PFF23"/>
      <c r="PFG23"/>
      <c r="PFH23"/>
      <c r="PFI23"/>
      <c r="PFJ23"/>
      <c r="PFK23"/>
      <c r="PFL23"/>
      <c r="PFM23"/>
      <c r="PFN23"/>
      <c r="PFO23"/>
      <c r="PFP23"/>
      <c r="PFQ23"/>
      <c r="PFR23"/>
      <c r="PFS23"/>
      <c r="PFT23"/>
      <c r="PFU23"/>
      <c r="PFV23"/>
      <c r="PFW23"/>
      <c r="PFX23"/>
      <c r="PFY23"/>
      <c r="PFZ23"/>
      <c r="PGA23"/>
      <c r="PGB23"/>
      <c r="PGC23"/>
      <c r="PGD23"/>
      <c r="PGE23"/>
      <c r="PGF23"/>
      <c r="PGG23"/>
      <c r="PGH23"/>
      <c r="PGI23"/>
      <c r="PGJ23"/>
      <c r="PGK23"/>
      <c r="PGL23"/>
      <c r="PGM23"/>
      <c r="PGN23"/>
      <c r="PGO23"/>
      <c r="PGP23"/>
      <c r="PGQ23"/>
      <c r="PGR23"/>
      <c r="PGS23"/>
      <c r="PGT23"/>
      <c r="PGU23"/>
      <c r="PGV23"/>
      <c r="PGW23"/>
      <c r="PGX23"/>
      <c r="PGY23"/>
      <c r="PGZ23"/>
      <c r="PHA23"/>
      <c r="PHB23"/>
      <c r="PHC23"/>
      <c r="PHD23"/>
      <c r="PHE23"/>
      <c r="PHF23"/>
      <c r="PHG23"/>
      <c r="PHH23"/>
      <c r="PHI23"/>
      <c r="PHJ23"/>
      <c r="PHK23"/>
      <c r="PHL23"/>
      <c r="PHM23"/>
      <c r="PHN23"/>
      <c r="PHO23"/>
      <c r="PHP23"/>
      <c r="PHQ23"/>
      <c r="PHR23"/>
      <c r="PHS23"/>
      <c r="PHT23"/>
      <c r="PHU23"/>
      <c r="PHV23"/>
      <c r="PHW23"/>
      <c r="PHX23"/>
      <c r="PHY23"/>
      <c r="PHZ23"/>
      <c r="PIA23"/>
      <c r="PIB23"/>
      <c r="PIC23"/>
      <c r="PID23"/>
      <c r="PIE23"/>
      <c r="PIF23"/>
      <c r="PIG23"/>
      <c r="PIH23"/>
      <c r="PII23"/>
      <c r="PIJ23"/>
      <c r="PIK23"/>
      <c r="PIL23"/>
      <c r="PIM23"/>
      <c r="PIN23"/>
      <c r="PIO23"/>
      <c r="PIP23"/>
      <c r="PIQ23"/>
      <c r="PIR23"/>
      <c r="PIS23"/>
      <c r="PIT23"/>
      <c r="PIU23"/>
      <c r="PIV23"/>
      <c r="PIW23"/>
      <c r="PIX23"/>
      <c r="PIY23"/>
      <c r="PIZ23"/>
      <c r="PJA23"/>
      <c r="PJB23"/>
      <c r="PJC23"/>
      <c r="PJD23"/>
      <c r="PJE23"/>
      <c r="PJF23"/>
      <c r="PJG23"/>
      <c r="PJH23"/>
      <c r="PJI23"/>
      <c r="PJJ23"/>
      <c r="PJK23"/>
      <c r="PJL23"/>
      <c r="PJM23"/>
      <c r="PJN23"/>
      <c r="PJO23"/>
      <c r="PJP23"/>
      <c r="PJQ23"/>
      <c r="PJR23"/>
      <c r="PJS23"/>
      <c r="PJT23"/>
      <c r="PJU23"/>
      <c r="PJV23"/>
      <c r="PJW23"/>
      <c r="PJX23"/>
      <c r="PJY23"/>
      <c r="PJZ23"/>
      <c r="PKA23"/>
      <c r="PKB23"/>
      <c r="PKC23"/>
      <c r="PKD23"/>
      <c r="PKE23"/>
      <c r="PKF23"/>
      <c r="PKG23"/>
      <c r="PKH23"/>
      <c r="PKI23"/>
      <c r="PKJ23"/>
      <c r="PKK23"/>
      <c r="PKL23"/>
      <c r="PKM23"/>
      <c r="PKN23"/>
      <c r="PKO23"/>
      <c r="PKP23"/>
      <c r="PKQ23"/>
      <c r="PKR23"/>
      <c r="PKS23"/>
      <c r="PKT23"/>
      <c r="PKU23"/>
      <c r="PKV23"/>
      <c r="PKW23"/>
      <c r="PKX23"/>
      <c r="PKY23"/>
      <c r="PKZ23"/>
      <c r="PLA23"/>
      <c r="PLB23"/>
      <c r="PLC23"/>
      <c r="PLD23"/>
      <c r="PLE23"/>
      <c r="PLF23"/>
      <c r="PLG23"/>
      <c r="PLH23"/>
      <c r="PLI23"/>
      <c r="PLJ23"/>
      <c r="PLK23"/>
      <c r="PLL23"/>
      <c r="PLM23"/>
      <c r="PLN23"/>
      <c r="PLO23"/>
      <c r="PLP23"/>
      <c r="PLQ23"/>
      <c r="PLR23"/>
      <c r="PLS23"/>
      <c r="PLT23"/>
      <c r="PLU23"/>
      <c r="PLV23"/>
      <c r="PLW23"/>
      <c r="PLX23"/>
      <c r="PLY23"/>
      <c r="PLZ23"/>
      <c r="PMA23"/>
      <c r="PMB23"/>
      <c r="PMC23"/>
      <c r="PMD23"/>
      <c r="PME23"/>
      <c r="PMF23"/>
      <c r="PMG23"/>
      <c r="PMH23"/>
      <c r="PMI23"/>
      <c r="PMJ23"/>
      <c r="PMK23"/>
      <c r="PML23"/>
      <c r="PMM23"/>
      <c r="PMN23"/>
      <c r="PMO23"/>
      <c r="PMP23"/>
      <c r="PMQ23"/>
      <c r="PMR23"/>
      <c r="PMS23"/>
      <c r="PMT23"/>
      <c r="PMU23"/>
      <c r="PMV23"/>
      <c r="PMW23"/>
      <c r="PMX23"/>
      <c r="PMY23"/>
      <c r="PMZ23"/>
      <c r="PNA23"/>
      <c r="PNB23"/>
      <c r="PNC23"/>
      <c r="PND23"/>
      <c r="PNE23"/>
      <c r="PNF23"/>
      <c r="PNG23"/>
      <c r="PNH23"/>
      <c r="PNI23"/>
      <c r="PNJ23"/>
      <c r="PNK23"/>
      <c r="PNL23"/>
      <c r="PNM23"/>
      <c r="PNN23"/>
      <c r="PNO23"/>
      <c r="PNP23"/>
      <c r="PNQ23"/>
      <c r="PNR23"/>
      <c r="PNS23"/>
      <c r="PNT23"/>
      <c r="PNU23"/>
      <c r="PNV23"/>
      <c r="PNW23"/>
      <c r="PNX23"/>
      <c r="PNY23"/>
      <c r="PNZ23"/>
      <c r="POA23"/>
      <c r="POB23"/>
      <c r="POC23"/>
      <c r="POD23"/>
      <c r="POE23"/>
      <c r="POF23"/>
      <c r="POG23"/>
      <c r="POH23"/>
      <c r="POI23"/>
      <c r="POJ23"/>
      <c r="POK23"/>
      <c r="POL23"/>
      <c r="POM23"/>
      <c r="PON23"/>
      <c r="POO23"/>
      <c r="POP23"/>
      <c r="POQ23"/>
      <c r="POR23"/>
      <c r="POS23"/>
      <c r="POT23"/>
      <c r="POU23"/>
      <c r="POV23"/>
      <c r="POW23"/>
      <c r="POX23"/>
      <c r="POY23"/>
      <c r="POZ23"/>
      <c r="PPA23"/>
      <c r="PPB23"/>
      <c r="PPC23"/>
      <c r="PPD23"/>
      <c r="PPE23"/>
      <c r="PPF23"/>
      <c r="PPG23"/>
      <c r="PPH23"/>
      <c r="PPI23"/>
      <c r="PPJ23"/>
      <c r="PPK23"/>
      <c r="PPL23"/>
      <c r="PPM23"/>
      <c r="PPN23"/>
      <c r="PPO23"/>
      <c r="PPP23"/>
      <c r="PPQ23"/>
      <c r="PPR23"/>
      <c r="PPS23"/>
      <c r="PPT23"/>
      <c r="PPU23"/>
      <c r="PPV23"/>
      <c r="PPW23"/>
      <c r="PPX23"/>
      <c r="PPY23"/>
      <c r="PPZ23"/>
      <c r="PQA23"/>
      <c r="PQB23"/>
      <c r="PQC23"/>
      <c r="PQD23"/>
      <c r="PQE23"/>
      <c r="PQF23"/>
      <c r="PQG23"/>
      <c r="PQH23"/>
      <c r="PQI23"/>
      <c r="PQJ23"/>
      <c r="PQK23"/>
      <c r="PQL23"/>
      <c r="PQM23"/>
      <c r="PQN23"/>
      <c r="PQO23"/>
      <c r="PQP23"/>
      <c r="PQQ23"/>
      <c r="PQR23"/>
      <c r="PQS23"/>
      <c r="PQT23"/>
      <c r="PQU23"/>
      <c r="PQV23"/>
      <c r="PQW23"/>
      <c r="PQX23"/>
      <c r="PQY23"/>
      <c r="PQZ23"/>
      <c r="PRA23"/>
      <c r="PRB23"/>
      <c r="PRC23"/>
      <c r="PRD23"/>
      <c r="PRE23"/>
      <c r="PRF23"/>
      <c r="PRG23"/>
      <c r="PRH23"/>
      <c r="PRI23"/>
      <c r="PRJ23"/>
      <c r="PRK23"/>
      <c r="PRL23"/>
      <c r="PRM23"/>
      <c r="PRN23"/>
      <c r="PRO23"/>
      <c r="PRP23"/>
      <c r="PRQ23"/>
      <c r="PRR23"/>
      <c r="PRS23"/>
      <c r="PRT23"/>
      <c r="PRU23"/>
      <c r="PRV23"/>
      <c r="PRW23"/>
      <c r="PRX23"/>
      <c r="PRY23"/>
      <c r="PRZ23"/>
      <c r="PSA23"/>
      <c r="PSB23"/>
      <c r="PSC23"/>
      <c r="PSD23"/>
      <c r="PSE23"/>
      <c r="PSF23"/>
      <c r="PSG23"/>
      <c r="PSH23"/>
      <c r="PSI23"/>
      <c r="PSJ23"/>
      <c r="PSK23"/>
      <c r="PSL23"/>
      <c r="PSM23"/>
      <c r="PSN23"/>
      <c r="PSO23"/>
      <c r="PSP23"/>
      <c r="PSQ23"/>
      <c r="PSR23"/>
      <c r="PSS23"/>
      <c r="PST23"/>
      <c r="PSU23"/>
      <c r="PSV23"/>
      <c r="PSW23"/>
      <c r="PSX23"/>
      <c r="PSY23"/>
      <c r="PSZ23"/>
      <c r="PTA23"/>
      <c r="PTB23"/>
      <c r="PTC23"/>
      <c r="PTD23"/>
      <c r="PTE23"/>
      <c r="PTF23"/>
      <c r="PTG23"/>
      <c r="PTH23"/>
      <c r="PTI23"/>
      <c r="PTJ23"/>
      <c r="PTK23"/>
      <c r="PTL23"/>
      <c r="PTM23"/>
      <c r="PTN23"/>
      <c r="PTO23"/>
      <c r="PTP23"/>
      <c r="PTQ23"/>
      <c r="PTR23"/>
      <c r="PTS23"/>
      <c r="PTT23"/>
      <c r="PTU23"/>
      <c r="PTV23"/>
      <c r="PTW23"/>
      <c r="PTX23"/>
      <c r="PTY23"/>
      <c r="PTZ23"/>
      <c r="PUA23"/>
      <c r="PUB23"/>
      <c r="PUC23"/>
      <c r="PUD23"/>
      <c r="PUE23"/>
      <c r="PUF23"/>
      <c r="PUG23"/>
      <c r="PUH23"/>
      <c r="PUI23"/>
      <c r="PUJ23"/>
      <c r="PUK23"/>
      <c r="PUL23"/>
      <c r="PUM23"/>
      <c r="PUN23"/>
      <c r="PUO23"/>
      <c r="PUP23"/>
      <c r="PUQ23"/>
      <c r="PUR23"/>
      <c r="PUS23"/>
      <c r="PUT23"/>
      <c r="PUU23"/>
      <c r="PUV23"/>
      <c r="PUW23"/>
      <c r="PUX23"/>
      <c r="PUY23"/>
      <c r="PUZ23"/>
      <c r="PVA23"/>
      <c r="PVB23"/>
      <c r="PVC23"/>
      <c r="PVD23"/>
      <c r="PVE23"/>
      <c r="PVF23"/>
      <c r="PVG23"/>
      <c r="PVH23"/>
      <c r="PVI23"/>
      <c r="PVJ23"/>
      <c r="PVK23"/>
      <c r="PVL23"/>
      <c r="PVM23"/>
      <c r="PVN23"/>
      <c r="PVO23"/>
      <c r="PVP23"/>
      <c r="PVQ23"/>
      <c r="PVR23"/>
      <c r="PVS23"/>
      <c r="PVT23"/>
      <c r="PVU23"/>
      <c r="PVV23"/>
      <c r="PVW23"/>
      <c r="PVX23"/>
      <c r="PVY23"/>
      <c r="PVZ23"/>
      <c r="PWA23"/>
      <c r="PWB23"/>
      <c r="PWC23"/>
      <c r="PWD23"/>
      <c r="PWE23"/>
      <c r="PWF23"/>
      <c r="PWG23"/>
      <c r="PWH23"/>
      <c r="PWI23"/>
      <c r="PWJ23"/>
      <c r="PWK23"/>
      <c r="PWL23"/>
      <c r="PWM23"/>
      <c r="PWN23"/>
      <c r="PWO23"/>
      <c r="PWP23"/>
      <c r="PWQ23"/>
      <c r="PWR23"/>
      <c r="PWS23"/>
      <c r="PWT23"/>
      <c r="PWU23"/>
      <c r="PWV23"/>
      <c r="PWW23"/>
      <c r="PWX23"/>
      <c r="PWY23"/>
      <c r="PWZ23"/>
      <c r="PXA23"/>
      <c r="PXB23"/>
      <c r="PXC23"/>
      <c r="PXD23"/>
      <c r="PXE23"/>
      <c r="PXF23"/>
      <c r="PXG23"/>
      <c r="PXH23"/>
      <c r="PXI23"/>
      <c r="PXJ23"/>
      <c r="PXK23"/>
      <c r="PXL23"/>
      <c r="PXM23"/>
      <c r="PXN23"/>
      <c r="PXO23"/>
      <c r="PXP23"/>
      <c r="PXQ23"/>
      <c r="PXR23"/>
      <c r="PXS23"/>
      <c r="PXT23"/>
      <c r="PXU23"/>
      <c r="PXV23"/>
      <c r="PXW23"/>
      <c r="PXX23"/>
      <c r="PXY23"/>
      <c r="PXZ23"/>
      <c r="PYA23"/>
      <c r="PYB23"/>
      <c r="PYC23"/>
      <c r="PYD23"/>
      <c r="PYE23"/>
      <c r="PYF23"/>
      <c r="PYG23"/>
      <c r="PYH23"/>
      <c r="PYI23"/>
      <c r="PYJ23"/>
      <c r="PYK23"/>
      <c r="PYL23"/>
      <c r="PYM23"/>
      <c r="PYN23"/>
      <c r="PYO23"/>
      <c r="PYP23"/>
      <c r="PYQ23"/>
      <c r="PYR23"/>
      <c r="PYS23"/>
      <c r="PYT23"/>
      <c r="PYU23"/>
      <c r="PYV23"/>
      <c r="PYW23"/>
      <c r="PYX23"/>
      <c r="PYY23"/>
      <c r="PYZ23"/>
      <c r="PZA23"/>
      <c r="PZB23"/>
      <c r="PZC23"/>
      <c r="PZD23"/>
      <c r="PZE23"/>
      <c r="PZF23"/>
      <c r="PZG23"/>
      <c r="PZH23"/>
      <c r="PZI23"/>
      <c r="PZJ23"/>
      <c r="PZK23"/>
      <c r="PZL23"/>
      <c r="PZM23"/>
      <c r="PZN23"/>
      <c r="PZO23"/>
      <c r="PZP23"/>
      <c r="PZQ23"/>
      <c r="PZR23"/>
      <c r="PZS23"/>
      <c r="PZT23"/>
      <c r="PZU23"/>
      <c r="PZV23"/>
      <c r="PZW23"/>
      <c r="PZX23"/>
      <c r="PZY23"/>
      <c r="PZZ23"/>
      <c r="QAA23"/>
      <c r="QAB23"/>
      <c r="QAC23"/>
      <c r="QAD23"/>
      <c r="QAE23"/>
      <c r="QAF23"/>
      <c r="QAG23"/>
      <c r="QAH23"/>
      <c r="QAI23"/>
      <c r="QAJ23"/>
      <c r="QAK23"/>
      <c r="QAL23"/>
      <c r="QAM23"/>
      <c r="QAN23"/>
      <c r="QAO23"/>
      <c r="QAP23"/>
      <c r="QAQ23"/>
      <c r="QAR23"/>
      <c r="QAS23"/>
      <c r="QAT23"/>
      <c r="QAU23"/>
      <c r="QAV23"/>
      <c r="QAW23"/>
      <c r="QAX23"/>
      <c r="QAY23"/>
      <c r="QAZ23"/>
      <c r="QBA23"/>
      <c r="QBB23"/>
      <c r="QBC23"/>
      <c r="QBD23"/>
      <c r="QBE23"/>
      <c r="QBF23"/>
      <c r="QBG23"/>
      <c r="QBH23"/>
      <c r="QBI23"/>
      <c r="QBJ23"/>
      <c r="QBK23"/>
      <c r="QBL23"/>
      <c r="QBM23"/>
      <c r="QBN23"/>
      <c r="QBO23"/>
      <c r="QBP23"/>
      <c r="QBQ23"/>
      <c r="QBR23"/>
      <c r="QBS23"/>
      <c r="QBT23"/>
      <c r="QBU23"/>
      <c r="QBV23"/>
      <c r="QBW23"/>
      <c r="QBX23"/>
      <c r="QBY23"/>
      <c r="QBZ23"/>
      <c r="QCA23"/>
      <c r="QCB23"/>
      <c r="QCC23"/>
      <c r="QCD23"/>
      <c r="QCE23"/>
      <c r="QCF23"/>
      <c r="QCG23"/>
      <c r="QCH23"/>
      <c r="QCI23"/>
      <c r="QCJ23"/>
      <c r="QCK23"/>
      <c r="QCL23"/>
      <c r="QCM23"/>
      <c r="QCN23"/>
      <c r="QCO23"/>
      <c r="QCP23"/>
      <c r="QCQ23"/>
      <c r="QCR23"/>
      <c r="QCS23"/>
      <c r="QCT23"/>
      <c r="QCU23"/>
      <c r="QCV23"/>
      <c r="QCW23"/>
      <c r="QCX23"/>
      <c r="QCY23"/>
      <c r="QCZ23"/>
      <c r="QDA23"/>
      <c r="QDB23"/>
      <c r="QDC23"/>
      <c r="QDD23"/>
      <c r="QDE23"/>
      <c r="QDF23"/>
      <c r="QDG23"/>
      <c r="QDH23"/>
      <c r="QDI23"/>
      <c r="QDJ23"/>
      <c r="QDK23"/>
      <c r="QDL23"/>
      <c r="QDM23"/>
      <c r="QDN23"/>
      <c r="QDO23"/>
      <c r="QDP23"/>
      <c r="QDQ23"/>
      <c r="QDR23"/>
      <c r="QDS23"/>
      <c r="QDT23"/>
      <c r="QDU23"/>
      <c r="QDV23"/>
      <c r="QDW23"/>
      <c r="QDX23"/>
      <c r="QDY23"/>
      <c r="QDZ23"/>
      <c r="QEA23"/>
      <c r="QEB23"/>
      <c r="QEC23"/>
      <c r="QED23"/>
      <c r="QEE23"/>
      <c r="QEF23"/>
      <c r="QEG23"/>
      <c r="QEH23"/>
      <c r="QEI23"/>
      <c r="QEJ23"/>
      <c r="QEK23"/>
      <c r="QEL23"/>
      <c r="QEM23"/>
      <c r="QEN23"/>
      <c r="QEO23"/>
      <c r="QEP23"/>
      <c r="QEQ23"/>
      <c r="QER23"/>
      <c r="QES23"/>
      <c r="QET23"/>
      <c r="QEU23"/>
      <c r="QEV23"/>
      <c r="QEW23"/>
      <c r="QEX23"/>
      <c r="QEY23"/>
      <c r="QEZ23"/>
      <c r="QFA23"/>
      <c r="QFB23"/>
      <c r="QFC23"/>
      <c r="QFD23"/>
      <c r="QFE23"/>
      <c r="QFF23"/>
      <c r="QFG23"/>
      <c r="QFH23"/>
      <c r="QFI23"/>
      <c r="QFJ23"/>
      <c r="QFK23"/>
      <c r="QFL23"/>
      <c r="QFM23"/>
      <c r="QFN23"/>
      <c r="QFO23"/>
      <c r="QFP23"/>
      <c r="QFQ23"/>
      <c r="QFR23"/>
      <c r="QFS23"/>
      <c r="QFT23"/>
      <c r="QFU23"/>
      <c r="QFV23"/>
      <c r="QFW23"/>
      <c r="QFX23"/>
      <c r="QFY23"/>
      <c r="QFZ23"/>
      <c r="QGA23"/>
      <c r="QGB23"/>
      <c r="QGC23"/>
      <c r="QGD23"/>
      <c r="QGE23"/>
      <c r="QGF23"/>
      <c r="QGG23"/>
      <c r="QGH23"/>
      <c r="QGI23"/>
      <c r="QGJ23"/>
      <c r="QGK23"/>
      <c r="QGL23"/>
      <c r="QGM23"/>
      <c r="QGN23"/>
      <c r="QGO23"/>
      <c r="QGP23"/>
      <c r="QGQ23"/>
      <c r="QGR23"/>
      <c r="QGS23"/>
      <c r="QGT23"/>
      <c r="QGU23"/>
      <c r="QGV23"/>
      <c r="QGW23"/>
      <c r="QGX23"/>
      <c r="QGY23"/>
      <c r="QGZ23"/>
      <c r="QHA23"/>
      <c r="QHB23"/>
      <c r="QHC23"/>
      <c r="QHD23"/>
      <c r="QHE23"/>
      <c r="QHF23"/>
      <c r="QHG23"/>
      <c r="QHH23"/>
      <c r="QHI23"/>
      <c r="QHJ23"/>
      <c r="QHK23"/>
      <c r="QHL23"/>
      <c r="QHM23"/>
      <c r="QHN23"/>
      <c r="QHO23"/>
      <c r="QHP23"/>
      <c r="QHQ23"/>
      <c r="QHR23"/>
      <c r="QHS23"/>
      <c r="QHT23"/>
      <c r="QHU23"/>
      <c r="QHV23"/>
      <c r="QHW23"/>
      <c r="QHX23"/>
      <c r="QHY23"/>
      <c r="QHZ23"/>
      <c r="QIA23"/>
      <c r="QIB23"/>
      <c r="QIC23"/>
      <c r="QID23"/>
      <c r="QIE23"/>
      <c r="QIF23"/>
      <c r="QIG23"/>
      <c r="QIH23"/>
      <c r="QII23"/>
      <c r="QIJ23"/>
      <c r="QIK23"/>
      <c r="QIL23"/>
      <c r="QIM23"/>
      <c r="QIN23"/>
      <c r="QIO23"/>
      <c r="QIP23"/>
      <c r="QIQ23"/>
      <c r="QIR23"/>
      <c r="QIS23"/>
      <c r="QIT23"/>
      <c r="QIU23"/>
      <c r="QIV23"/>
      <c r="QIW23"/>
      <c r="QIX23"/>
      <c r="QIY23"/>
      <c r="QIZ23"/>
      <c r="QJA23"/>
      <c r="QJB23"/>
      <c r="QJC23"/>
      <c r="QJD23"/>
      <c r="QJE23"/>
      <c r="QJF23"/>
      <c r="QJG23"/>
      <c r="QJH23"/>
      <c r="QJI23"/>
      <c r="QJJ23"/>
      <c r="QJK23"/>
      <c r="QJL23"/>
      <c r="QJM23"/>
      <c r="QJN23"/>
      <c r="QJO23"/>
      <c r="QJP23"/>
      <c r="QJQ23"/>
      <c r="QJR23"/>
      <c r="QJS23"/>
      <c r="QJT23"/>
      <c r="QJU23"/>
      <c r="QJV23"/>
      <c r="QJW23"/>
      <c r="QJX23"/>
      <c r="QJY23"/>
      <c r="QJZ23"/>
      <c r="QKA23"/>
      <c r="QKB23"/>
      <c r="QKC23"/>
      <c r="QKD23"/>
      <c r="QKE23"/>
      <c r="QKF23"/>
      <c r="QKG23"/>
      <c r="QKH23"/>
      <c r="QKI23"/>
      <c r="QKJ23"/>
      <c r="QKK23"/>
      <c r="QKL23"/>
      <c r="QKM23"/>
      <c r="QKN23"/>
      <c r="QKO23"/>
      <c r="QKP23"/>
      <c r="QKQ23"/>
      <c r="QKR23"/>
      <c r="QKS23"/>
      <c r="QKT23"/>
      <c r="QKU23"/>
      <c r="QKV23"/>
      <c r="QKW23"/>
      <c r="QKX23"/>
      <c r="QKY23"/>
      <c r="QKZ23"/>
      <c r="QLA23"/>
      <c r="QLB23"/>
      <c r="QLC23"/>
      <c r="QLD23"/>
      <c r="QLE23"/>
      <c r="QLF23"/>
      <c r="QLG23"/>
      <c r="QLH23"/>
      <c r="QLI23"/>
      <c r="QLJ23"/>
      <c r="QLK23"/>
      <c r="QLL23"/>
      <c r="QLM23"/>
      <c r="QLN23"/>
      <c r="QLO23"/>
      <c r="QLP23"/>
      <c r="QLQ23"/>
      <c r="QLR23"/>
      <c r="QLS23"/>
      <c r="QLT23"/>
      <c r="QLU23"/>
      <c r="QLV23"/>
      <c r="QLW23"/>
      <c r="QLX23"/>
      <c r="QLY23"/>
      <c r="QLZ23"/>
      <c r="QMA23"/>
      <c r="QMB23"/>
      <c r="QMC23"/>
      <c r="QMD23"/>
      <c r="QME23"/>
      <c r="QMF23"/>
      <c r="QMG23"/>
      <c r="QMH23"/>
      <c r="QMI23"/>
      <c r="QMJ23"/>
      <c r="QMK23"/>
      <c r="QML23"/>
      <c r="QMM23"/>
      <c r="QMN23"/>
      <c r="QMO23"/>
      <c r="QMP23"/>
      <c r="QMQ23"/>
      <c r="QMR23"/>
      <c r="QMS23"/>
      <c r="QMT23"/>
      <c r="QMU23"/>
      <c r="QMV23"/>
      <c r="QMW23"/>
      <c r="QMX23"/>
      <c r="QMY23"/>
      <c r="QMZ23"/>
      <c r="QNA23"/>
      <c r="QNB23"/>
      <c r="QNC23"/>
      <c r="QND23"/>
      <c r="QNE23"/>
      <c r="QNF23"/>
      <c r="QNG23"/>
      <c r="QNH23"/>
      <c r="QNI23"/>
      <c r="QNJ23"/>
      <c r="QNK23"/>
      <c r="QNL23"/>
      <c r="QNM23"/>
      <c r="QNN23"/>
      <c r="QNO23"/>
      <c r="QNP23"/>
      <c r="QNQ23"/>
      <c r="QNR23"/>
      <c r="QNS23"/>
      <c r="QNT23"/>
      <c r="QNU23"/>
      <c r="QNV23"/>
      <c r="QNW23"/>
      <c r="QNX23"/>
      <c r="QNY23"/>
      <c r="QNZ23"/>
      <c r="QOA23"/>
      <c r="QOB23"/>
      <c r="QOC23"/>
      <c r="QOD23"/>
      <c r="QOE23"/>
      <c r="QOF23"/>
      <c r="QOG23"/>
      <c r="QOH23"/>
      <c r="QOI23"/>
      <c r="QOJ23"/>
      <c r="QOK23"/>
      <c r="QOL23"/>
      <c r="QOM23"/>
      <c r="QON23"/>
      <c r="QOO23"/>
      <c r="QOP23"/>
      <c r="QOQ23"/>
      <c r="QOR23"/>
      <c r="QOS23"/>
      <c r="QOT23"/>
      <c r="QOU23"/>
      <c r="QOV23"/>
      <c r="QOW23"/>
      <c r="QOX23"/>
      <c r="QOY23"/>
      <c r="QOZ23"/>
      <c r="QPA23"/>
      <c r="QPB23"/>
      <c r="QPC23"/>
      <c r="QPD23"/>
      <c r="QPE23"/>
      <c r="QPF23"/>
      <c r="QPG23"/>
      <c r="QPH23"/>
      <c r="QPI23"/>
      <c r="QPJ23"/>
      <c r="QPK23"/>
      <c r="QPL23"/>
      <c r="QPM23"/>
      <c r="QPN23"/>
      <c r="QPO23"/>
      <c r="QPP23"/>
      <c r="QPQ23"/>
      <c r="QPR23"/>
      <c r="QPS23"/>
      <c r="QPT23"/>
      <c r="QPU23"/>
      <c r="QPV23"/>
      <c r="QPW23"/>
      <c r="QPX23"/>
      <c r="QPY23"/>
      <c r="QPZ23"/>
      <c r="QQA23"/>
      <c r="QQB23"/>
      <c r="QQC23"/>
      <c r="QQD23"/>
      <c r="QQE23"/>
      <c r="QQF23"/>
      <c r="QQG23"/>
      <c r="QQH23"/>
      <c r="QQI23"/>
      <c r="QQJ23"/>
      <c r="QQK23"/>
      <c r="QQL23"/>
      <c r="QQM23"/>
      <c r="QQN23"/>
      <c r="QQO23"/>
      <c r="QQP23"/>
      <c r="QQQ23"/>
      <c r="QQR23"/>
      <c r="QQS23"/>
      <c r="QQT23"/>
      <c r="QQU23"/>
      <c r="QQV23"/>
      <c r="QQW23"/>
      <c r="QQX23"/>
      <c r="QQY23"/>
      <c r="QQZ23"/>
      <c r="QRA23"/>
      <c r="QRB23"/>
      <c r="QRC23"/>
      <c r="QRD23"/>
      <c r="QRE23"/>
      <c r="QRF23"/>
      <c r="QRG23"/>
      <c r="QRH23"/>
      <c r="QRI23"/>
      <c r="QRJ23"/>
      <c r="QRK23"/>
      <c r="QRL23"/>
      <c r="QRM23"/>
      <c r="QRN23"/>
      <c r="QRO23"/>
      <c r="QRP23"/>
      <c r="QRQ23"/>
      <c r="QRR23"/>
      <c r="QRS23"/>
      <c r="QRT23"/>
      <c r="QRU23"/>
      <c r="QRV23"/>
      <c r="QRW23"/>
      <c r="QRX23"/>
      <c r="QRY23"/>
      <c r="QRZ23"/>
      <c r="QSA23"/>
      <c r="QSB23"/>
      <c r="QSC23"/>
      <c r="QSD23"/>
      <c r="QSE23"/>
      <c r="QSF23"/>
      <c r="QSG23"/>
      <c r="QSH23"/>
      <c r="QSI23"/>
      <c r="QSJ23"/>
      <c r="QSK23"/>
      <c r="QSL23"/>
      <c r="QSM23"/>
      <c r="QSN23"/>
      <c r="QSO23"/>
      <c r="QSP23"/>
      <c r="QSQ23"/>
      <c r="QSR23"/>
      <c r="QSS23"/>
      <c r="QST23"/>
      <c r="QSU23"/>
      <c r="QSV23"/>
      <c r="QSW23"/>
      <c r="QSX23"/>
      <c r="QSY23"/>
      <c r="QSZ23"/>
      <c r="QTA23"/>
      <c r="QTB23"/>
      <c r="QTC23"/>
      <c r="QTD23"/>
      <c r="QTE23"/>
      <c r="QTF23"/>
      <c r="QTG23"/>
      <c r="QTH23"/>
      <c r="QTI23"/>
      <c r="QTJ23"/>
      <c r="QTK23"/>
      <c r="QTL23"/>
      <c r="QTM23"/>
      <c r="QTN23"/>
      <c r="QTO23"/>
      <c r="QTP23"/>
      <c r="QTQ23"/>
      <c r="QTR23"/>
      <c r="QTS23"/>
      <c r="QTT23"/>
      <c r="QTU23"/>
      <c r="QTV23"/>
      <c r="QTW23"/>
      <c r="QTX23"/>
      <c r="QTY23"/>
      <c r="QTZ23"/>
      <c r="QUA23"/>
      <c r="QUB23"/>
      <c r="QUC23"/>
      <c r="QUD23"/>
      <c r="QUE23"/>
      <c r="QUF23"/>
      <c r="QUG23"/>
      <c r="QUH23"/>
      <c r="QUI23"/>
      <c r="QUJ23"/>
      <c r="QUK23"/>
      <c r="QUL23"/>
      <c r="QUM23"/>
      <c r="QUN23"/>
      <c r="QUO23"/>
      <c r="QUP23"/>
      <c r="QUQ23"/>
      <c r="QUR23"/>
      <c r="QUS23"/>
      <c r="QUT23"/>
      <c r="QUU23"/>
      <c r="QUV23"/>
      <c r="QUW23"/>
      <c r="QUX23"/>
      <c r="QUY23"/>
      <c r="QUZ23"/>
      <c r="QVA23"/>
      <c r="QVB23"/>
      <c r="QVC23"/>
      <c r="QVD23"/>
      <c r="QVE23"/>
      <c r="QVF23"/>
      <c r="QVG23"/>
      <c r="QVH23"/>
      <c r="QVI23"/>
      <c r="QVJ23"/>
      <c r="QVK23"/>
      <c r="QVL23"/>
      <c r="QVM23"/>
      <c r="QVN23"/>
      <c r="QVO23"/>
      <c r="QVP23"/>
      <c r="QVQ23"/>
      <c r="QVR23"/>
      <c r="QVS23"/>
      <c r="QVT23"/>
      <c r="QVU23"/>
      <c r="QVV23"/>
      <c r="QVW23"/>
      <c r="QVX23"/>
      <c r="QVY23"/>
      <c r="QVZ23"/>
      <c r="QWA23"/>
      <c r="QWB23"/>
      <c r="QWC23"/>
      <c r="QWD23"/>
      <c r="QWE23"/>
      <c r="QWF23"/>
      <c r="QWG23"/>
      <c r="QWH23"/>
      <c r="QWI23"/>
      <c r="QWJ23"/>
      <c r="QWK23"/>
      <c r="QWL23"/>
      <c r="QWM23"/>
      <c r="QWN23"/>
      <c r="QWO23"/>
      <c r="QWP23"/>
      <c r="QWQ23"/>
      <c r="QWR23"/>
      <c r="QWS23"/>
      <c r="QWT23"/>
      <c r="QWU23"/>
      <c r="QWV23"/>
      <c r="QWW23"/>
      <c r="QWX23"/>
      <c r="QWY23"/>
      <c r="QWZ23"/>
      <c r="QXA23"/>
      <c r="QXB23"/>
      <c r="QXC23"/>
      <c r="QXD23"/>
      <c r="QXE23"/>
      <c r="QXF23"/>
      <c r="QXG23"/>
      <c r="QXH23"/>
      <c r="QXI23"/>
      <c r="QXJ23"/>
      <c r="QXK23"/>
      <c r="QXL23"/>
      <c r="QXM23"/>
      <c r="QXN23"/>
      <c r="QXO23"/>
      <c r="QXP23"/>
      <c r="QXQ23"/>
      <c r="QXR23"/>
      <c r="QXS23"/>
      <c r="QXT23"/>
      <c r="QXU23"/>
      <c r="QXV23"/>
      <c r="QXW23"/>
      <c r="QXX23"/>
      <c r="QXY23"/>
      <c r="QXZ23"/>
      <c r="QYA23"/>
      <c r="QYB23"/>
      <c r="QYC23"/>
      <c r="QYD23"/>
      <c r="QYE23"/>
      <c r="QYF23"/>
      <c r="QYG23"/>
      <c r="QYH23"/>
      <c r="QYI23"/>
      <c r="QYJ23"/>
      <c r="QYK23"/>
      <c r="QYL23"/>
      <c r="QYM23"/>
      <c r="QYN23"/>
      <c r="QYO23"/>
      <c r="QYP23"/>
      <c r="QYQ23"/>
      <c r="QYR23"/>
      <c r="QYS23"/>
      <c r="QYT23"/>
      <c r="QYU23"/>
      <c r="QYV23"/>
      <c r="QYW23"/>
      <c r="QYX23"/>
      <c r="QYY23"/>
      <c r="QYZ23"/>
      <c r="QZA23"/>
      <c r="QZB23"/>
      <c r="QZC23"/>
      <c r="QZD23"/>
      <c r="QZE23"/>
      <c r="QZF23"/>
      <c r="QZG23"/>
      <c r="QZH23"/>
      <c r="QZI23"/>
      <c r="QZJ23"/>
      <c r="QZK23"/>
      <c r="QZL23"/>
      <c r="QZM23"/>
      <c r="QZN23"/>
      <c r="QZO23"/>
      <c r="QZP23"/>
      <c r="QZQ23"/>
      <c r="QZR23"/>
      <c r="QZS23"/>
      <c r="QZT23"/>
      <c r="QZU23"/>
      <c r="QZV23"/>
      <c r="QZW23"/>
      <c r="QZX23"/>
      <c r="QZY23"/>
      <c r="QZZ23"/>
      <c r="RAA23"/>
      <c r="RAB23"/>
      <c r="RAC23"/>
      <c r="RAD23"/>
      <c r="RAE23"/>
      <c r="RAF23"/>
      <c r="RAG23"/>
      <c r="RAH23"/>
      <c r="RAI23"/>
      <c r="RAJ23"/>
      <c r="RAK23"/>
      <c r="RAL23"/>
      <c r="RAM23"/>
      <c r="RAN23"/>
      <c r="RAO23"/>
      <c r="RAP23"/>
      <c r="RAQ23"/>
      <c r="RAR23"/>
      <c r="RAS23"/>
      <c r="RAT23"/>
      <c r="RAU23"/>
      <c r="RAV23"/>
      <c r="RAW23"/>
      <c r="RAX23"/>
      <c r="RAY23"/>
      <c r="RAZ23"/>
      <c r="RBA23"/>
      <c r="RBB23"/>
      <c r="RBC23"/>
      <c r="RBD23"/>
      <c r="RBE23"/>
      <c r="RBF23"/>
      <c r="RBG23"/>
      <c r="RBH23"/>
      <c r="RBI23"/>
      <c r="RBJ23"/>
      <c r="RBK23"/>
      <c r="RBL23"/>
      <c r="RBM23"/>
      <c r="RBN23"/>
      <c r="RBO23"/>
      <c r="RBP23"/>
      <c r="RBQ23"/>
      <c r="RBR23"/>
      <c r="RBS23"/>
      <c r="RBT23"/>
      <c r="RBU23"/>
      <c r="RBV23"/>
      <c r="RBW23"/>
      <c r="RBX23"/>
      <c r="RBY23"/>
      <c r="RBZ23"/>
      <c r="RCA23"/>
      <c r="RCB23"/>
      <c r="RCC23"/>
      <c r="RCD23"/>
      <c r="RCE23"/>
      <c r="RCF23"/>
      <c r="RCG23"/>
      <c r="RCH23"/>
      <c r="RCI23"/>
      <c r="RCJ23"/>
      <c r="RCK23"/>
      <c r="RCL23"/>
      <c r="RCM23"/>
      <c r="RCN23"/>
      <c r="RCO23"/>
      <c r="RCP23"/>
      <c r="RCQ23"/>
      <c r="RCR23"/>
      <c r="RCS23"/>
      <c r="RCT23"/>
      <c r="RCU23"/>
      <c r="RCV23"/>
      <c r="RCW23"/>
      <c r="RCX23"/>
      <c r="RCY23"/>
      <c r="RCZ23"/>
      <c r="RDA23"/>
      <c r="RDB23"/>
      <c r="RDC23"/>
      <c r="RDD23"/>
      <c r="RDE23"/>
      <c r="RDF23"/>
      <c r="RDG23"/>
      <c r="RDH23"/>
      <c r="RDI23"/>
      <c r="RDJ23"/>
      <c r="RDK23"/>
      <c r="RDL23"/>
      <c r="RDM23"/>
      <c r="RDN23"/>
      <c r="RDO23"/>
      <c r="RDP23"/>
      <c r="RDQ23"/>
      <c r="RDR23"/>
      <c r="RDS23"/>
      <c r="RDT23"/>
      <c r="RDU23"/>
      <c r="RDV23"/>
      <c r="RDW23"/>
      <c r="RDX23"/>
      <c r="RDY23"/>
      <c r="RDZ23"/>
      <c r="REA23"/>
      <c r="REB23"/>
      <c r="REC23"/>
      <c r="RED23"/>
      <c r="REE23"/>
      <c r="REF23"/>
      <c r="REG23"/>
      <c r="REH23"/>
      <c r="REI23"/>
      <c r="REJ23"/>
      <c r="REK23"/>
      <c r="REL23"/>
      <c r="REM23"/>
      <c r="REN23"/>
      <c r="REO23"/>
      <c r="REP23"/>
      <c r="REQ23"/>
      <c r="RER23"/>
      <c r="RES23"/>
      <c r="RET23"/>
      <c r="REU23"/>
      <c r="REV23"/>
      <c r="REW23"/>
      <c r="REX23"/>
      <c r="REY23"/>
      <c r="REZ23"/>
      <c r="RFA23"/>
      <c r="RFB23"/>
      <c r="RFC23"/>
      <c r="RFD23"/>
      <c r="RFE23"/>
      <c r="RFF23"/>
      <c r="RFG23"/>
      <c r="RFH23"/>
      <c r="RFI23"/>
      <c r="RFJ23"/>
      <c r="RFK23"/>
      <c r="RFL23"/>
      <c r="RFM23"/>
      <c r="RFN23"/>
      <c r="RFO23"/>
      <c r="RFP23"/>
      <c r="RFQ23"/>
      <c r="RFR23"/>
      <c r="RFS23"/>
      <c r="RFT23"/>
      <c r="RFU23"/>
      <c r="RFV23"/>
      <c r="RFW23"/>
      <c r="RFX23"/>
      <c r="RFY23"/>
      <c r="RFZ23"/>
      <c r="RGA23"/>
      <c r="RGB23"/>
      <c r="RGC23"/>
      <c r="RGD23"/>
      <c r="RGE23"/>
      <c r="RGF23"/>
      <c r="RGG23"/>
      <c r="RGH23"/>
      <c r="RGI23"/>
      <c r="RGJ23"/>
      <c r="RGK23"/>
      <c r="RGL23"/>
      <c r="RGM23"/>
      <c r="RGN23"/>
      <c r="RGO23"/>
      <c r="RGP23"/>
      <c r="RGQ23"/>
      <c r="RGR23"/>
      <c r="RGS23"/>
      <c r="RGT23"/>
      <c r="RGU23"/>
      <c r="RGV23"/>
      <c r="RGW23"/>
      <c r="RGX23"/>
      <c r="RGY23"/>
      <c r="RGZ23"/>
      <c r="RHA23"/>
      <c r="RHB23"/>
      <c r="RHC23"/>
      <c r="RHD23"/>
      <c r="RHE23"/>
      <c r="RHF23"/>
      <c r="RHG23"/>
      <c r="RHH23"/>
      <c r="RHI23"/>
      <c r="RHJ23"/>
      <c r="RHK23"/>
      <c r="RHL23"/>
      <c r="RHM23"/>
      <c r="RHN23"/>
      <c r="RHO23"/>
      <c r="RHP23"/>
      <c r="RHQ23"/>
      <c r="RHR23"/>
      <c r="RHS23"/>
      <c r="RHT23"/>
      <c r="RHU23"/>
      <c r="RHV23"/>
      <c r="RHW23"/>
      <c r="RHX23"/>
      <c r="RHY23"/>
      <c r="RHZ23"/>
      <c r="RIA23"/>
      <c r="RIB23"/>
      <c r="RIC23"/>
      <c r="RID23"/>
      <c r="RIE23"/>
      <c r="RIF23"/>
      <c r="RIG23"/>
      <c r="RIH23"/>
      <c r="RII23"/>
      <c r="RIJ23"/>
      <c r="RIK23"/>
      <c r="RIL23"/>
      <c r="RIM23"/>
      <c r="RIN23"/>
      <c r="RIO23"/>
      <c r="RIP23"/>
      <c r="RIQ23"/>
      <c r="RIR23"/>
      <c r="RIS23"/>
      <c r="RIT23"/>
      <c r="RIU23"/>
      <c r="RIV23"/>
      <c r="RIW23"/>
      <c r="RIX23"/>
      <c r="RIY23"/>
      <c r="RIZ23"/>
      <c r="RJA23"/>
      <c r="RJB23"/>
      <c r="RJC23"/>
      <c r="RJD23"/>
      <c r="RJE23"/>
      <c r="RJF23"/>
      <c r="RJG23"/>
      <c r="RJH23"/>
      <c r="RJI23"/>
      <c r="RJJ23"/>
      <c r="RJK23"/>
      <c r="RJL23"/>
      <c r="RJM23"/>
      <c r="RJN23"/>
      <c r="RJO23"/>
      <c r="RJP23"/>
      <c r="RJQ23"/>
      <c r="RJR23"/>
      <c r="RJS23"/>
      <c r="RJT23"/>
      <c r="RJU23"/>
      <c r="RJV23"/>
      <c r="RJW23"/>
      <c r="RJX23"/>
      <c r="RJY23"/>
      <c r="RJZ23"/>
      <c r="RKA23"/>
      <c r="RKB23"/>
      <c r="RKC23"/>
      <c r="RKD23"/>
      <c r="RKE23"/>
      <c r="RKF23"/>
      <c r="RKG23"/>
      <c r="RKH23"/>
      <c r="RKI23"/>
      <c r="RKJ23"/>
      <c r="RKK23"/>
      <c r="RKL23"/>
      <c r="RKM23"/>
      <c r="RKN23"/>
      <c r="RKO23"/>
      <c r="RKP23"/>
      <c r="RKQ23"/>
      <c r="RKR23"/>
      <c r="RKS23"/>
      <c r="RKT23"/>
      <c r="RKU23"/>
      <c r="RKV23"/>
      <c r="RKW23"/>
      <c r="RKX23"/>
      <c r="RKY23"/>
      <c r="RKZ23"/>
      <c r="RLA23"/>
      <c r="RLB23"/>
      <c r="RLC23"/>
      <c r="RLD23"/>
      <c r="RLE23"/>
      <c r="RLF23"/>
      <c r="RLG23"/>
      <c r="RLH23"/>
      <c r="RLI23"/>
      <c r="RLJ23"/>
      <c r="RLK23"/>
      <c r="RLL23"/>
      <c r="RLM23"/>
      <c r="RLN23"/>
      <c r="RLO23"/>
      <c r="RLP23"/>
      <c r="RLQ23"/>
      <c r="RLR23"/>
      <c r="RLS23"/>
      <c r="RLT23"/>
      <c r="RLU23"/>
      <c r="RLV23"/>
      <c r="RLW23"/>
      <c r="RLX23"/>
      <c r="RLY23"/>
      <c r="RLZ23"/>
      <c r="RMA23"/>
      <c r="RMB23"/>
      <c r="RMC23"/>
      <c r="RMD23"/>
      <c r="RME23"/>
      <c r="RMF23"/>
      <c r="RMG23"/>
      <c r="RMH23"/>
      <c r="RMI23"/>
      <c r="RMJ23"/>
      <c r="RMK23"/>
      <c r="RML23"/>
      <c r="RMM23"/>
      <c r="RMN23"/>
      <c r="RMO23"/>
      <c r="RMP23"/>
      <c r="RMQ23"/>
      <c r="RMR23"/>
      <c r="RMS23"/>
      <c r="RMT23"/>
      <c r="RMU23"/>
      <c r="RMV23"/>
      <c r="RMW23"/>
      <c r="RMX23"/>
      <c r="RMY23"/>
      <c r="RMZ23"/>
      <c r="RNA23"/>
      <c r="RNB23"/>
      <c r="RNC23"/>
      <c r="RND23"/>
      <c r="RNE23"/>
      <c r="RNF23"/>
      <c r="RNG23"/>
      <c r="RNH23"/>
      <c r="RNI23"/>
      <c r="RNJ23"/>
      <c r="RNK23"/>
      <c r="RNL23"/>
      <c r="RNM23"/>
      <c r="RNN23"/>
      <c r="RNO23"/>
      <c r="RNP23"/>
      <c r="RNQ23"/>
      <c r="RNR23"/>
      <c r="RNS23"/>
      <c r="RNT23"/>
      <c r="RNU23"/>
      <c r="RNV23"/>
      <c r="RNW23"/>
      <c r="RNX23"/>
      <c r="RNY23"/>
      <c r="RNZ23"/>
      <c r="ROA23"/>
      <c r="ROB23"/>
      <c r="ROC23"/>
      <c r="ROD23"/>
      <c r="ROE23"/>
      <c r="ROF23"/>
      <c r="ROG23"/>
      <c r="ROH23"/>
      <c r="ROI23"/>
      <c r="ROJ23"/>
      <c r="ROK23"/>
      <c r="ROL23"/>
      <c r="ROM23"/>
      <c r="RON23"/>
      <c r="ROO23"/>
      <c r="ROP23"/>
      <c r="ROQ23"/>
      <c r="ROR23"/>
      <c r="ROS23"/>
      <c r="ROT23"/>
      <c r="ROU23"/>
      <c r="ROV23"/>
      <c r="ROW23"/>
      <c r="ROX23"/>
      <c r="ROY23"/>
      <c r="ROZ23"/>
      <c r="RPA23"/>
      <c r="RPB23"/>
      <c r="RPC23"/>
      <c r="RPD23"/>
      <c r="RPE23"/>
      <c r="RPF23"/>
      <c r="RPG23"/>
      <c r="RPH23"/>
      <c r="RPI23"/>
      <c r="RPJ23"/>
      <c r="RPK23"/>
      <c r="RPL23"/>
      <c r="RPM23"/>
      <c r="RPN23"/>
      <c r="RPO23"/>
      <c r="RPP23"/>
      <c r="RPQ23"/>
      <c r="RPR23"/>
      <c r="RPS23"/>
      <c r="RPT23"/>
      <c r="RPU23"/>
      <c r="RPV23"/>
      <c r="RPW23"/>
      <c r="RPX23"/>
      <c r="RPY23"/>
      <c r="RPZ23"/>
      <c r="RQA23"/>
      <c r="RQB23"/>
      <c r="RQC23"/>
      <c r="RQD23"/>
      <c r="RQE23"/>
      <c r="RQF23"/>
      <c r="RQG23"/>
      <c r="RQH23"/>
      <c r="RQI23"/>
      <c r="RQJ23"/>
      <c r="RQK23"/>
      <c r="RQL23"/>
      <c r="RQM23"/>
      <c r="RQN23"/>
      <c r="RQO23"/>
      <c r="RQP23"/>
      <c r="RQQ23"/>
      <c r="RQR23"/>
      <c r="RQS23"/>
      <c r="RQT23"/>
      <c r="RQU23"/>
      <c r="RQV23"/>
      <c r="RQW23"/>
      <c r="RQX23"/>
      <c r="RQY23"/>
      <c r="RQZ23"/>
      <c r="RRA23"/>
      <c r="RRB23"/>
      <c r="RRC23"/>
      <c r="RRD23"/>
      <c r="RRE23"/>
      <c r="RRF23"/>
      <c r="RRG23"/>
      <c r="RRH23"/>
      <c r="RRI23"/>
      <c r="RRJ23"/>
      <c r="RRK23"/>
      <c r="RRL23"/>
      <c r="RRM23"/>
      <c r="RRN23"/>
      <c r="RRO23"/>
      <c r="RRP23"/>
      <c r="RRQ23"/>
      <c r="RRR23"/>
      <c r="RRS23"/>
      <c r="RRT23"/>
      <c r="RRU23"/>
      <c r="RRV23"/>
      <c r="RRW23"/>
      <c r="RRX23"/>
      <c r="RRY23"/>
      <c r="RRZ23"/>
      <c r="RSA23"/>
      <c r="RSB23"/>
      <c r="RSC23"/>
      <c r="RSD23"/>
      <c r="RSE23"/>
      <c r="RSF23"/>
      <c r="RSG23"/>
      <c r="RSH23"/>
      <c r="RSI23"/>
      <c r="RSJ23"/>
      <c r="RSK23"/>
      <c r="RSL23"/>
      <c r="RSM23"/>
      <c r="RSN23"/>
      <c r="RSO23"/>
      <c r="RSP23"/>
      <c r="RSQ23"/>
      <c r="RSR23"/>
      <c r="RSS23"/>
      <c r="RST23"/>
      <c r="RSU23"/>
      <c r="RSV23"/>
      <c r="RSW23"/>
      <c r="RSX23"/>
      <c r="RSY23"/>
      <c r="RSZ23"/>
      <c r="RTA23"/>
      <c r="RTB23"/>
      <c r="RTC23"/>
      <c r="RTD23"/>
      <c r="RTE23"/>
      <c r="RTF23"/>
      <c r="RTG23"/>
      <c r="RTH23"/>
      <c r="RTI23"/>
      <c r="RTJ23"/>
      <c r="RTK23"/>
      <c r="RTL23"/>
      <c r="RTM23"/>
      <c r="RTN23"/>
      <c r="RTO23"/>
      <c r="RTP23"/>
      <c r="RTQ23"/>
      <c r="RTR23"/>
      <c r="RTS23"/>
      <c r="RTT23"/>
      <c r="RTU23"/>
      <c r="RTV23"/>
      <c r="RTW23"/>
      <c r="RTX23"/>
      <c r="RTY23"/>
      <c r="RTZ23"/>
      <c r="RUA23"/>
      <c r="RUB23"/>
      <c r="RUC23"/>
      <c r="RUD23"/>
      <c r="RUE23"/>
      <c r="RUF23"/>
      <c r="RUG23"/>
      <c r="RUH23"/>
      <c r="RUI23"/>
      <c r="RUJ23"/>
      <c r="RUK23"/>
      <c r="RUL23"/>
      <c r="RUM23"/>
      <c r="RUN23"/>
      <c r="RUO23"/>
      <c r="RUP23"/>
      <c r="RUQ23"/>
      <c r="RUR23"/>
      <c r="RUS23"/>
      <c r="RUT23"/>
      <c r="RUU23"/>
      <c r="RUV23"/>
      <c r="RUW23"/>
      <c r="RUX23"/>
      <c r="RUY23"/>
      <c r="RUZ23"/>
      <c r="RVA23"/>
      <c r="RVB23"/>
      <c r="RVC23"/>
      <c r="RVD23"/>
      <c r="RVE23"/>
      <c r="RVF23"/>
      <c r="RVG23"/>
      <c r="RVH23"/>
      <c r="RVI23"/>
      <c r="RVJ23"/>
      <c r="RVK23"/>
      <c r="RVL23"/>
      <c r="RVM23"/>
      <c r="RVN23"/>
      <c r="RVO23"/>
      <c r="RVP23"/>
      <c r="RVQ23"/>
      <c r="RVR23"/>
      <c r="RVS23"/>
      <c r="RVT23"/>
      <c r="RVU23"/>
      <c r="RVV23"/>
      <c r="RVW23"/>
      <c r="RVX23"/>
      <c r="RVY23"/>
      <c r="RVZ23"/>
      <c r="RWA23"/>
      <c r="RWB23"/>
      <c r="RWC23"/>
      <c r="RWD23"/>
      <c r="RWE23"/>
      <c r="RWF23"/>
      <c r="RWG23"/>
      <c r="RWH23"/>
      <c r="RWI23"/>
      <c r="RWJ23"/>
      <c r="RWK23"/>
      <c r="RWL23"/>
      <c r="RWM23"/>
      <c r="RWN23"/>
      <c r="RWO23"/>
      <c r="RWP23"/>
      <c r="RWQ23"/>
      <c r="RWR23"/>
      <c r="RWS23"/>
      <c r="RWT23"/>
      <c r="RWU23"/>
      <c r="RWV23"/>
      <c r="RWW23"/>
      <c r="RWX23"/>
      <c r="RWY23"/>
      <c r="RWZ23"/>
      <c r="RXA23"/>
      <c r="RXB23"/>
      <c r="RXC23"/>
      <c r="RXD23"/>
      <c r="RXE23"/>
      <c r="RXF23"/>
      <c r="RXG23"/>
      <c r="RXH23"/>
      <c r="RXI23"/>
      <c r="RXJ23"/>
      <c r="RXK23"/>
      <c r="RXL23"/>
      <c r="RXM23"/>
      <c r="RXN23"/>
      <c r="RXO23"/>
      <c r="RXP23"/>
      <c r="RXQ23"/>
      <c r="RXR23"/>
      <c r="RXS23"/>
      <c r="RXT23"/>
      <c r="RXU23"/>
      <c r="RXV23"/>
      <c r="RXW23"/>
      <c r="RXX23"/>
      <c r="RXY23"/>
      <c r="RXZ23"/>
      <c r="RYA23"/>
      <c r="RYB23"/>
      <c r="RYC23"/>
      <c r="RYD23"/>
      <c r="RYE23"/>
      <c r="RYF23"/>
      <c r="RYG23"/>
      <c r="RYH23"/>
      <c r="RYI23"/>
      <c r="RYJ23"/>
      <c r="RYK23"/>
      <c r="RYL23"/>
      <c r="RYM23"/>
      <c r="RYN23"/>
      <c r="RYO23"/>
      <c r="RYP23"/>
      <c r="RYQ23"/>
      <c r="RYR23"/>
      <c r="RYS23"/>
      <c r="RYT23"/>
      <c r="RYU23"/>
      <c r="RYV23"/>
      <c r="RYW23"/>
      <c r="RYX23"/>
      <c r="RYY23"/>
      <c r="RYZ23"/>
      <c r="RZA23"/>
      <c r="RZB23"/>
      <c r="RZC23"/>
      <c r="RZD23"/>
      <c r="RZE23"/>
      <c r="RZF23"/>
      <c r="RZG23"/>
      <c r="RZH23"/>
      <c r="RZI23"/>
      <c r="RZJ23"/>
      <c r="RZK23"/>
      <c r="RZL23"/>
      <c r="RZM23"/>
      <c r="RZN23"/>
      <c r="RZO23"/>
      <c r="RZP23"/>
      <c r="RZQ23"/>
      <c r="RZR23"/>
      <c r="RZS23"/>
      <c r="RZT23"/>
      <c r="RZU23"/>
      <c r="RZV23"/>
      <c r="RZW23"/>
      <c r="RZX23"/>
      <c r="RZY23"/>
      <c r="RZZ23"/>
      <c r="SAA23"/>
      <c r="SAB23"/>
      <c r="SAC23"/>
      <c r="SAD23"/>
      <c r="SAE23"/>
      <c r="SAF23"/>
      <c r="SAG23"/>
      <c r="SAH23"/>
      <c r="SAI23"/>
      <c r="SAJ23"/>
      <c r="SAK23"/>
      <c r="SAL23"/>
      <c r="SAM23"/>
      <c r="SAN23"/>
      <c r="SAO23"/>
      <c r="SAP23"/>
      <c r="SAQ23"/>
      <c r="SAR23"/>
      <c r="SAS23"/>
      <c r="SAT23"/>
      <c r="SAU23"/>
      <c r="SAV23"/>
      <c r="SAW23"/>
      <c r="SAX23"/>
      <c r="SAY23"/>
      <c r="SAZ23"/>
      <c r="SBA23"/>
      <c r="SBB23"/>
      <c r="SBC23"/>
      <c r="SBD23"/>
      <c r="SBE23"/>
      <c r="SBF23"/>
      <c r="SBG23"/>
      <c r="SBH23"/>
      <c r="SBI23"/>
      <c r="SBJ23"/>
      <c r="SBK23"/>
      <c r="SBL23"/>
      <c r="SBM23"/>
      <c r="SBN23"/>
      <c r="SBO23"/>
      <c r="SBP23"/>
      <c r="SBQ23"/>
      <c r="SBR23"/>
      <c r="SBS23"/>
      <c r="SBT23"/>
      <c r="SBU23"/>
      <c r="SBV23"/>
      <c r="SBW23"/>
      <c r="SBX23"/>
      <c r="SBY23"/>
      <c r="SBZ23"/>
      <c r="SCA23"/>
      <c r="SCB23"/>
      <c r="SCC23"/>
      <c r="SCD23"/>
      <c r="SCE23"/>
      <c r="SCF23"/>
      <c r="SCG23"/>
      <c r="SCH23"/>
      <c r="SCI23"/>
      <c r="SCJ23"/>
      <c r="SCK23"/>
      <c r="SCL23"/>
      <c r="SCM23"/>
      <c r="SCN23"/>
      <c r="SCO23"/>
      <c r="SCP23"/>
      <c r="SCQ23"/>
      <c r="SCR23"/>
      <c r="SCS23"/>
      <c r="SCT23"/>
      <c r="SCU23"/>
      <c r="SCV23"/>
      <c r="SCW23"/>
      <c r="SCX23"/>
      <c r="SCY23"/>
      <c r="SCZ23"/>
      <c r="SDA23"/>
      <c r="SDB23"/>
      <c r="SDC23"/>
      <c r="SDD23"/>
      <c r="SDE23"/>
      <c r="SDF23"/>
      <c r="SDG23"/>
      <c r="SDH23"/>
      <c r="SDI23"/>
      <c r="SDJ23"/>
      <c r="SDK23"/>
      <c r="SDL23"/>
      <c r="SDM23"/>
      <c r="SDN23"/>
      <c r="SDO23"/>
      <c r="SDP23"/>
      <c r="SDQ23"/>
      <c r="SDR23"/>
      <c r="SDS23"/>
      <c r="SDT23"/>
      <c r="SDU23"/>
      <c r="SDV23"/>
      <c r="SDW23"/>
      <c r="SDX23"/>
      <c r="SDY23"/>
      <c r="SDZ23"/>
      <c r="SEA23"/>
      <c r="SEB23"/>
      <c r="SEC23"/>
      <c r="SED23"/>
      <c r="SEE23"/>
      <c r="SEF23"/>
      <c r="SEG23"/>
      <c r="SEH23"/>
      <c r="SEI23"/>
      <c r="SEJ23"/>
      <c r="SEK23"/>
      <c r="SEL23"/>
      <c r="SEM23"/>
      <c r="SEN23"/>
      <c r="SEO23"/>
      <c r="SEP23"/>
      <c r="SEQ23"/>
      <c r="SER23"/>
      <c r="SES23"/>
      <c r="SET23"/>
      <c r="SEU23"/>
      <c r="SEV23"/>
      <c r="SEW23"/>
      <c r="SEX23"/>
      <c r="SEY23"/>
      <c r="SEZ23"/>
      <c r="SFA23"/>
      <c r="SFB23"/>
      <c r="SFC23"/>
      <c r="SFD23"/>
      <c r="SFE23"/>
      <c r="SFF23"/>
      <c r="SFG23"/>
      <c r="SFH23"/>
      <c r="SFI23"/>
      <c r="SFJ23"/>
      <c r="SFK23"/>
      <c r="SFL23"/>
      <c r="SFM23"/>
      <c r="SFN23"/>
      <c r="SFO23"/>
      <c r="SFP23"/>
      <c r="SFQ23"/>
      <c r="SFR23"/>
      <c r="SFS23"/>
      <c r="SFT23"/>
      <c r="SFU23"/>
      <c r="SFV23"/>
      <c r="SFW23"/>
      <c r="SFX23"/>
      <c r="SFY23"/>
      <c r="SFZ23"/>
      <c r="SGA23"/>
      <c r="SGB23"/>
      <c r="SGC23"/>
      <c r="SGD23"/>
      <c r="SGE23"/>
      <c r="SGF23"/>
      <c r="SGG23"/>
      <c r="SGH23"/>
      <c r="SGI23"/>
      <c r="SGJ23"/>
      <c r="SGK23"/>
      <c r="SGL23"/>
      <c r="SGM23"/>
      <c r="SGN23"/>
      <c r="SGO23"/>
      <c r="SGP23"/>
      <c r="SGQ23"/>
      <c r="SGR23"/>
      <c r="SGS23"/>
      <c r="SGT23"/>
      <c r="SGU23"/>
      <c r="SGV23"/>
      <c r="SGW23"/>
      <c r="SGX23"/>
      <c r="SGY23"/>
      <c r="SGZ23"/>
      <c r="SHA23"/>
      <c r="SHB23"/>
      <c r="SHC23"/>
      <c r="SHD23"/>
      <c r="SHE23"/>
      <c r="SHF23"/>
      <c r="SHG23"/>
      <c r="SHH23"/>
      <c r="SHI23"/>
      <c r="SHJ23"/>
      <c r="SHK23"/>
      <c r="SHL23"/>
      <c r="SHM23"/>
      <c r="SHN23"/>
      <c r="SHO23"/>
      <c r="SHP23"/>
      <c r="SHQ23"/>
      <c r="SHR23"/>
      <c r="SHS23"/>
      <c r="SHT23"/>
      <c r="SHU23"/>
      <c r="SHV23"/>
      <c r="SHW23"/>
      <c r="SHX23"/>
      <c r="SHY23"/>
      <c r="SHZ23"/>
      <c r="SIA23"/>
      <c r="SIB23"/>
      <c r="SIC23"/>
      <c r="SID23"/>
      <c r="SIE23"/>
      <c r="SIF23"/>
      <c r="SIG23"/>
      <c r="SIH23"/>
      <c r="SII23"/>
      <c r="SIJ23"/>
      <c r="SIK23"/>
      <c r="SIL23"/>
      <c r="SIM23"/>
      <c r="SIN23"/>
      <c r="SIO23"/>
      <c r="SIP23"/>
      <c r="SIQ23"/>
      <c r="SIR23"/>
      <c r="SIS23"/>
      <c r="SIT23"/>
      <c r="SIU23"/>
      <c r="SIV23"/>
      <c r="SIW23"/>
      <c r="SIX23"/>
      <c r="SIY23"/>
      <c r="SIZ23"/>
      <c r="SJA23"/>
      <c r="SJB23"/>
      <c r="SJC23"/>
      <c r="SJD23"/>
      <c r="SJE23"/>
      <c r="SJF23"/>
      <c r="SJG23"/>
      <c r="SJH23"/>
      <c r="SJI23"/>
      <c r="SJJ23"/>
      <c r="SJK23"/>
      <c r="SJL23"/>
      <c r="SJM23"/>
      <c r="SJN23"/>
      <c r="SJO23"/>
      <c r="SJP23"/>
      <c r="SJQ23"/>
      <c r="SJR23"/>
      <c r="SJS23"/>
      <c r="SJT23"/>
      <c r="SJU23"/>
      <c r="SJV23"/>
      <c r="SJW23"/>
      <c r="SJX23"/>
      <c r="SJY23"/>
      <c r="SJZ23"/>
      <c r="SKA23"/>
      <c r="SKB23"/>
      <c r="SKC23"/>
      <c r="SKD23"/>
      <c r="SKE23"/>
      <c r="SKF23"/>
      <c r="SKG23"/>
      <c r="SKH23"/>
      <c r="SKI23"/>
      <c r="SKJ23"/>
      <c r="SKK23"/>
      <c r="SKL23"/>
      <c r="SKM23"/>
      <c r="SKN23"/>
      <c r="SKO23"/>
      <c r="SKP23"/>
      <c r="SKQ23"/>
      <c r="SKR23"/>
      <c r="SKS23"/>
      <c r="SKT23"/>
      <c r="SKU23"/>
      <c r="SKV23"/>
      <c r="SKW23"/>
      <c r="SKX23"/>
      <c r="SKY23"/>
      <c r="SKZ23"/>
      <c r="SLA23"/>
      <c r="SLB23"/>
      <c r="SLC23"/>
      <c r="SLD23"/>
      <c r="SLE23"/>
      <c r="SLF23"/>
      <c r="SLG23"/>
      <c r="SLH23"/>
      <c r="SLI23"/>
      <c r="SLJ23"/>
      <c r="SLK23"/>
      <c r="SLL23"/>
      <c r="SLM23"/>
      <c r="SLN23"/>
      <c r="SLO23"/>
      <c r="SLP23"/>
      <c r="SLQ23"/>
      <c r="SLR23"/>
      <c r="SLS23"/>
      <c r="SLT23"/>
      <c r="SLU23"/>
      <c r="SLV23"/>
      <c r="SLW23"/>
      <c r="SLX23"/>
      <c r="SLY23"/>
      <c r="SLZ23"/>
      <c r="SMA23"/>
      <c r="SMB23"/>
      <c r="SMC23"/>
      <c r="SMD23"/>
      <c r="SME23"/>
      <c r="SMF23"/>
      <c r="SMG23"/>
      <c r="SMH23"/>
      <c r="SMI23"/>
      <c r="SMJ23"/>
      <c r="SMK23"/>
      <c r="SML23"/>
      <c r="SMM23"/>
      <c r="SMN23"/>
      <c r="SMO23"/>
      <c r="SMP23"/>
      <c r="SMQ23"/>
      <c r="SMR23"/>
      <c r="SMS23"/>
      <c r="SMT23"/>
      <c r="SMU23"/>
      <c r="SMV23"/>
      <c r="SMW23"/>
      <c r="SMX23"/>
      <c r="SMY23"/>
      <c r="SMZ23"/>
      <c r="SNA23"/>
      <c r="SNB23"/>
      <c r="SNC23"/>
      <c r="SND23"/>
      <c r="SNE23"/>
      <c r="SNF23"/>
      <c r="SNG23"/>
      <c r="SNH23"/>
      <c r="SNI23"/>
      <c r="SNJ23"/>
      <c r="SNK23"/>
      <c r="SNL23"/>
      <c r="SNM23"/>
      <c r="SNN23"/>
      <c r="SNO23"/>
      <c r="SNP23"/>
      <c r="SNQ23"/>
      <c r="SNR23"/>
      <c r="SNS23"/>
      <c r="SNT23"/>
      <c r="SNU23"/>
      <c r="SNV23"/>
      <c r="SNW23"/>
      <c r="SNX23"/>
      <c r="SNY23"/>
      <c r="SNZ23"/>
      <c r="SOA23"/>
      <c r="SOB23"/>
      <c r="SOC23"/>
      <c r="SOD23"/>
      <c r="SOE23"/>
      <c r="SOF23"/>
      <c r="SOG23"/>
      <c r="SOH23"/>
      <c r="SOI23"/>
      <c r="SOJ23"/>
      <c r="SOK23"/>
      <c r="SOL23"/>
      <c r="SOM23"/>
      <c r="SON23"/>
      <c r="SOO23"/>
      <c r="SOP23"/>
      <c r="SOQ23"/>
      <c r="SOR23"/>
      <c r="SOS23"/>
      <c r="SOT23"/>
      <c r="SOU23"/>
      <c r="SOV23"/>
      <c r="SOW23"/>
      <c r="SOX23"/>
      <c r="SOY23"/>
      <c r="SOZ23"/>
      <c r="SPA23"/>
      <c r="SPB23"/>
      <c r="SPC23"/>
      <c r="SPD23"/>
      <c r="SPE23"/>
      <c r="SPF23"/>
      <c r="SPG23"/>
      <c r="SPH23"/>
      <c r="SPI23"/>
      <c r="SPJ23"/>
      <c r="SPK23"/>
      <c r="SPL23"/>
      <c r="SPM23"/>
      <c r="SPN23"/>
      <c r="SPO23"/>
      <c r="SPP23"/>
      <c r="SPQ23"/>
      <c r="SPR23"/>
      <c r="SPS23"/>
      <c r="SPT23"/>
      <c r="SPU23"/>
      <c r="SPV23"/>
      <c r="SPW23"/>
      <c r="SPX23"/>
      <c r="SPY23"/>
      <c r="SPZ23"/>
      <c r="SQA23"/>
      <c r="SQB23"/>
      <c r="SQC23"/>
      <c r="SQD23"/>
      <c r="SQE23"/>
      <c r="SQF23"/>
      <c r="SQG23"/>
      <c r="SQH23"/>
      <c r="SQI23"/>
      <c r="SQJ23"/>
      <c r="SQK23"/>
      <c r="SQL23"/>
      <c r="SQM23"/>
      <c r="SQN23"/>
      <c r="SQO23"/>
      <c r="SQP23"/>
      <c r="SQQ23"/>
      <c r="SQR23"/>
      <c r="SQS23"/>
      <c r="SQT23"/>
      <c r="SQU23"/>
      <c r="SQV23"/>
      <c r="SQW23"/>
      <c r="SQX23"/>
      <c r="SQY23"/>
      <c r="SQZ23"/>
      <c r="SRA23"/>
      <c r="SRB23"/>
      <c r="SRC23"/>
      <c r="SRD23"/>
      <c r="SRE23"/>
      <c r="SRF23"/>
      <c r="SRG23"/>
      <c r="SRH23"/>
      <c r="SRI23"/>
      <c r="SRJ23"/>
      <c r="SRK23"/>
      <c r="SRL23"/>
      <c r="SRM23"/>
      <c r="SRN23"/>
      <c r="SRO23"/>
      <c r="SRP23"/>
      <c r="SRQ23"/>
      <c r="SRR23"/>
      <c r="SRS23"/>
      <c r="SRT23"/>
      <c r="SRU23"/>
      <c r="SRV23"/>
      <c r="SRW23"/>
      <c r="SRX23"/>
      <c r="SRY23"/>
      <c r="SRZ23"/>
      <c r="SSA23"/>
      <c r="SSB23"/>
      <c r="SSC23"/>
      <c r="SSD23"/>
      <c r="SSE23"/>
      <c r="SSF23"/>
      <c r="SSG23"/>
      <c r="SSH23"/>
      <c r="SSI23"/>
      <c r="SSJ23"/>
      <c r="SSK23"/>
      <c r="SSL23"/>
      <c r="SSM23"/>
      <c r="SSN23"/>
      <c r="SSO23"/>
      <c r="SSP23"/>
      <c r="SSQ23"/>
      <c r="SSR23"/>
      <c r="SSS23"/>
      <c r="SST23"/>
      <c r="SSU23"/>
      <c r="SSV23"/>
      <c r="SSW23"/>
      <c r="SSX23"/>
      <c r="SSY23"/>
      <c r="SSZ23"/>
      <c r="STA23"/>
      <c r="STB23"/>
      <c r="STC23"/>
      <c r="STD23"/>
      <c r="STE23"/>
      <c r="STF23"/>
      <c r="STG23"/>
      <c r="STH23"/>
      <c r="STI23"/>
      <c r="STJ23"/>
      <c r="STK23"/>
      <c r="STL23"/>
      <c r="STM23"/>
      <c r="STN23"/>
      <c r="STO23"/>
      <c r="STP23"/>
      <c r="STQ23"/>
      <c r="STR23"/>
      <c r="STS23"/>
      <c r="STT23"/>
      <c r="STU23"/>
      <c r="STV23"/>
      <c r="STW23"/>
      <c r="STX23"/>
      <c r="STY23"/>
      <c r="STZ23"/>
      <c r="SUA23"/>
      <c r="SUB23"/>
      <c r="SUC23"/>
      <c r="SUD23"/>
      <c r="SUE23"/>
      <c r="SUF23"/>
      <c r="SUG23"/>
      <c r="SUH23"/>
      <c r="SUI23"/>
      <c r="SUJ23"/>
      <c r="SUK23"/>
      <c r="SUL23"/>
      <c r="SUM23"/>
      <c r="SUN23"/>
      <c r="SUO23"/>
      <c r="SUP23"/>
      <c r="SUQ23"/>
      <c r="SUR23"/>
      <c r="SUS23"/>
      <c r="SUT23"/>
      <c r="SUU23"/>
      <c r="SUV23"/>
      <c r="SUW23"/>
      <c r="SUX23"/>
      <c r="SUY23"/>
      <c r="SUZ23"/>
      <c r="SVA23"/>
      <c r="SVB23"/>
      <c r="SVC23"/>
      <c r="SVD23"/>
      <c r="SVE23"/>
      <c r="SVF23"/>
      <c r="SVG23"/>
      <c r="SVH23"/>
      <c r="SVI23"/>
      <c r="SVJ23"/>
      <c r="SVK23"/>
      <c r="SVL23"/>
      <c r="SVM23"/>
      <c r="SVN23"/>
      <c r="SVO23"/>
      <c r="SVP23"/>
      <c r="SVQ23"/>
      <c r="SVR23"/>
      <c r="SVS23"/>
      <c r="SVT23"/>
      <c r="SVU23"/>
      <c r="SVV23"/>
      <c r="SVW23"/>
      <c r="SVX23"/>
      <c r="SVY23"/>
      <c r="SVZ23"/>
      <c r="SWA23"/>
      <c r="SWB23"/>
      <c r="SWC23"/>
      <c r="SWD23"/>
      <c r="SWE23"/>
      <c r="SWF23"/>
      <c r="SWG23"/>
      <c r="SWH23"/>
      <c r="SWI23"/>
      <c r="SWJ23"/>
      <c r="SWK23"/>
      <c r="SWL23"/>
      <c r="SWM23"/>
      <c r="SWN23"/>
      <c r="SWO23"/>
      <c r="SWP23"/>
      <c r="SWQ23"/>
      <c r="SWR23"/>
      <c r="SWS23"/>
      <c r="SWT23"/>
      <c r="SWU23"/>
      <c r="SWV23"/>
      <c r="SWW23"/>
      <c r="SWX23"/>
      <c r="SWY23"/>
      <c r="SWZ23"/>
      <c r="SXA23"/>
      <c r="SXB23"/>
      <c r="SXC23"/>
      <c r="SXD23"/>
      <c r="SXE23"/>
      <c r="SXF23"/>
      <c r="SXG23"/>
      <c r="SXH23"/>
      <c r="SXI23"/>
      <c r="SXJ23"/>
      <c r="SXK23"/>
      <c r="SXL23"/>
      <c r="SXM23"/>
      <c r="SXN23"/>
      <c r="SXO23"/>
      <c r="SXP23"/>
      <c r="SXQ23"/>
      <c r="SXR23"/>
      <c r="SXS23"/>
      <c r="SXT23"/>
      <c r="SXU23"/>
      <c r="SXV23"/>
      <c r="SXW23"/>
      <c r="SXX23"/>
      <c r="SXY23"/>
      <c r="SXZ23"/>
      <c r="SYA23"/>
      <c r="SYB23"/>
      <c r="SYC23"/>
      <c r="SYD23"/>
      <c r="SYE23"/>
      <c r="SYF23"/>
      <c r="SYG23"/>
      <c r="SYH23"/>
      <c r="SYI23"/>
      <c r="SYJ23"/>
      <c r="SYK23"/>
      <c r="SYL23"/>
      <c r="SYM23"/>
      <c r="SYN23"/>
      <c r="SYO23"/>
      <c r="SYP23"/>
      <c r="SYQ23"/>
      <c r="SYR23"/>
      <c r="SYS23"/>
      <c r="SYT23"/>
      <c r="SYU23"/>
      <c r="SYV23"/>
      <c r="SYW23"/>
      <c r="SYX23"/>
      <c r="SYY23"/>
      <c r="SYZ23"/>
      <c r="SZA23"/>
      <c r="SZB23"/>
      <c r="SZC23"/>
      <c r="SZD23"/>
      <c r="SZE23"/>
      <c r="SZF23"/>
      <c r="SZG23"/>
      <c r="SZH23"/>
      <c r="SZI23"/>
      <c r="SZJ23"/>
      <c r="SZK23"/>
      <c r="SZL23"/>
      <c r="SZM23"/>
      <c r="SZN23"/>
      <c r="SZO23"/>
      <c r="SZP23"/>
      <c r="SZQ23"/>
      <c r="SZR23"/>
      <c r="SZS23"/>
      <c r="SZT23"/>
      <c r="SZU23"/>
      <c r="SZV23"/>
      <c r="SZW23"/>
      <c r="SZX23"/>
      <c r="SZY23"/>
      <c r="SZZ23"/>
      <c r="TAA23"/>
      <c r="TAB23"/>
      <c r="TAC23"/>
      <c r="TAD23"/>
      <c r="TAE23"/>
      <c r="TAF23"/>
      <c r="TAG23"/>
      <c r="TAH23"/>
      <c r="TAI23"/>
      <c r="TAJ23"/>
      <c r="TAK23"/>
      <c r="TAL23"/>
      <c r="TAM23"/>
      <c r="TAN23"/>
      <c r="TAO23"/>
      <c r="TAP23"/>
      <c r="TAQ23"/>
      <c r="TAR23"/>
      <c r="TAS23"/>
      <c r="TAT23"/>
      <c r="TAU23"/>
      <c r="TAV23"/>
      <c r="TAW23"/>
      <c r="TAX23"/>
      <c r="TAY23"/>
      <c r="TAZ23"/>
      <c r="TBA23"/>
      <c r="TBB23"/>
      <c r="TBC23"/>
      <c r="TBD23"/>
      <c r="TBE23"/>
      <c r="TBF23"/>
      <c r="TBG23"/>
      <c r="TBH23"/>
      <c r="TBI23"/>
      <c r="TBJ23"/>
      <c r="TBK23"/>
      <c r="TBL23"/>
      <c r="TBM23"/>
      <c r="TBN23"/>
      <c r="TBO23"/>
      <c r="TBP23"/>
      <c r="TBQ23"/>
      <c r="TBR23"/>
      <c r="TBS23"/>
      <c r="TBT23"/>
      <c r="TBU23"/>
      <c r="TBV23"/>
      <c r="TBW23"/>
      <c r="TBX23"/>
      <c r="TBY23"/>
      <c r="TBZ23"/>
      <c r="TCA23"/>
      <c r="TCB23"/>
      <c r="TCC23"/>
      <c r="TCD23"/>
      <c r="TCE23"/>
      <c r="TCF23"/>
      <c r="TCG23"/>
      <c r="TCH23"/>
      <c r="TCI23"/>
      <c r="TCJ23"/>
      <c r="TCK23"/>
      <c r="TCL23"/>
      <c r="TCM23"/>
      <c r="TCN23"/>
      <c r="TCO23"/>
      <c r="TCP23"/>
      <c r="TCQ23"/>
      <c r="TCR23"/>
      <c r="TCS23"/>
      <c r="TCT23"/>
      <c r="TCU23"/>
      <c r="TCV23"/>
      <c r="TCW23"/>
      <c r="TCX23"/>
      <c r="TCY23"/>
      <c r="TCZ23"/>
      <c r="TDA23"/>
      <c r="TDB23"/>
      <c r="TDC23"/>
      <c r="TDD23"/>
      <c r="TDE23"/>
      <c r="TDF23"/>
      <c r="TDG23"/>
      <c r="TDH23"/>
      <c r="TDI23"/>
      <c r="TDJ23"/>
      <c r="TDK23"/>
      <c r="TDL23"/>
      <c r="TDM23"/>
      <c r="TDN23"/>
      <c r="TDO23"/>
      <c r="TDP23"/>
      <c r="TDQ23"/>
      <c r="TDR23"/>
      <c r="TDS23"/>
      <c r="TDT23"/>
      <c r="TDU23"/>
      <c r="TDV23"/>
      <c r="TDW23"/>
      <c r="TDX23"/>
      <c r="TDY23"/>
      <c r="TDZ23"/>
      <c r="TEA23"/>
      <c r="TEB23"/>
      <c r="TEC23"/>
      <c r="TED23"/>
      <c r="TEE23"/>
      <c r="TEF23"/>
      <c r="TEG23"/>
      <c r="TEH23"/>
      <c r="TEI23"/>
      <c r="TEJ23"/>
      <c r="TEK23"/>
      <c r="TEL23"/>
      <c r="TEM23"/>
      <c r="TEN23"/>
      <c r="TEO23"/>
      <c r="TEP23"/>
      <c r="TEQ23"/>
      <c r="TER23"/>
      <c r="TES23"/>
      <c r="TET23"/>
      <c r="TEU23"/>
      <c r="TEV23"/>
      <c r="TEW23"/>
      <c r="TEX23"/>
      <c r="TEY23"/>
      <c r="TEZ23"/>
      <c r="TFA23"/>
      <c r="TFB23"/>
      <c r="TFC23"/>
      <c r="TFD23"/>
      <c r="TFE23"/>
      <c r="TFF23"/>
      <c r="TFG23"/>
      <c r="TFH23"/>
      <c r="TFI23"/>
      <c r="TFJ23"/>
      <c r="TFK23"/>
      <c r="TFL23"/>
      <c r="TFM23"/>
      <c r="TFN23"/>
      <c r="TFO23"/>
      <c r="TFP23"/>
      <c r="TFQ23"/>
      <c r="TFR23"/>
      <c r="TFS23"/>
      <c r="TFT23"/>
      <c r="TFU23"/>
      <c r="TFV23"/>
      <c r="TFW23"/>
      <c r="TFX23"/>
      <c r="TFY23"/>
      <c r="TFZ23"/>
      <c r="TGA23"/>
      <c r="TGB23"/>
      <c r="TGC23"/>
      <c r="TGD23"/>
      <c r="TGE23"/>
      <c r="TGF23"/>
      <c r="TGG23"/>
      <c r="TGH23"/>
      <c r="TGI23"/>
      <c r="TGJ23"/>
      <c r="TGK23"/>
      <c r="TGL23"/>
      <c r="TGM23"/>
      <c r="TGN23"/>
      <c r="TGO23"/>
      <c r="TGP23"/>
      <c r="TGQ23"/>
      <c r="TGR23"/>
      <c r="TGS23"/>
      <c r="TGT23"/>
      <c r="TGU23"/>
      <c r="TGV23"/>
      <c r="TGW23"/>
      <c r="TGX23"/>
      <c r="TGY23"/>
      <c r="TGZ23"/>
      <c r="THA23"/>
      <c r="THB23"/>
      <c r="THC23"/>
      <c r="THD23"/>
      <c r="THE23"/>
      <c r="THF23"/>
      <c r="THG23"/>
      <c r="THH23"/>
      <c r="THI23"/>
      <c r="THJ23"/>
      <c r="THK23"/>
      <c r="THL23"/>
      <c r="THM23"/>
      <c r="THN23"/>
      <c r="THO23"/>
      <c r="THP23"/>
      <c r="THQ23"/>
      <c r="THR23"/>
      <c r="THS23"/>
      <c r="THT23"/>
      <c r="THU23"/>
      <c r="THV23"/>
      <c r="THW23"/>
      <c r="THX23"/>
      <c r="THY23"/>
      <c r="THZ23"/>
      <c r="TIA23"/>
      <c r="TIB23"/>
      <c r="TIC23"/>
      <c r="TID23"/>
      <c r="TIE23"/>
      <c r="TIF23"/>
      <c r="TIG23"/>
      <c r="TIH23"/>
      <c r="TII23"/>
      <c r="TIJ23"/>
      <c r="TIK23"/>
      <c r="TIL23"/>
      <c r="TIM23"/>
      <c r="TIN23"/>
      <c r="TIO23"/>
      <c r="TIP23"/>
      <c r="TIQ23"/>
      <c r="TIR23"/>
      <c r="TIS23"/>
      <c r="TIT23"/>
      <c r="TIU23"/>
      <c r="TIV23"/>
      <c r="TIW23"/>
      <c r="TIX23"/>
      <c r="TIY23"/>
      <c r="TIZ23"/>
      <c r="TJA23"/>
      <c r="TJB23"/>
      <c r="TJC23"/>
      <c r="TJD23"/>
      <c r="TJE23"/>
      <c r="TJF23"/>
      <c r="TJG23"/>
      <c r="TJH23"/>
      <c r="TJI23"/>
      <c r="TJJ23"/>
      <c r="TJK23"/>
      <c r="TJL23"/>
      <c r="TJM23"/>
      <c r="TJN23"/>
      <c r="TJO23"/>
      <c r="TJP23"/>
      <c r="TJQ23"/>
      <c r="TJR23"/>
      <c r="TJS23"/>
      <c r="TJT23"/>
      <c r="TJU23"/>
      <c r="TJV23"/>
      <c r="TJW23"/>
      <c r="TJX23"/>
      <c r="TJY23"/>
      <c r="TJZ23"/>
      <c r="TKA23"/>
      <c r="TKB23"/>
      <c r="TKC23"/>
      <c r="TKD23"/>
      <c r="TKE23"/>
      <c r="TKF23"/>
      <c r="TKG23"/>
      <c r="TKH23"/>
      <c r="TKI23"/>
      <c r="TKJ23"/>
      <c r="TKK23"/>
      <c r="TKL23"/>
      <c r="TKM23"/>
      <c r="TKN23"/>
      <c r="TKO23"/>
      <c r="TKP23"/>
      <c r="TKQ23"/>
      <c r="TKR23"/>
      <c r="TKS23"/>
      <c r="TKT23"/>
      <c r="TKU23"/>
      <c r="TKV23"/>
      <c r="TKW23"/>
      <c r="TKX23"/>
      <c r="TKY23"/>
      <c r="TKZ23"/>
      <c r="TLA23"/>
      <c r="TLB23"/>
      <c r="TLC23"/>
      <c r="TLD23"/>
      <c r="TLE23"/>
      <c r="TLF23"/>
      <c r="TLG23"/>
      <c r="TLH23"/>
      <c r="TLI23"/>
      <c r="TLJ23"/>
      <c r="TLK23"/>
      <c r="TLL23"/>
      <c r="TLM23"/>
      <c r="TLN23"/>
      <c r="TLO23"/>
      <c r="TLP23"/>
      <c r="TLQ23"/>
      <c r="TLR23"/>
      <c r="TLS23"/>
      <c r="TLT23"/>
      <c r="TLU23"/>
      <c r="TLV23"/>
      <c r="TLW23"/>
      <c r="TLX23"/>
      <c r="TLY23"/>
      <c r="TLZ23"/>
      <c r="TMA23"/>
      <c r="TMB23"/>
      <c r="TMC23"/>
      <c r="TMD23"/>
      <c r="TME23"/>
      <c r="TMF23"/>
      <c r="TMG23"/>
      <c r="TMH23"/>
      <c r="TMI23"/>
      <c r="TMJ23"/>
      <c r="TMK23"/>
      <c r="TML23"/>
      <c r="TMM23"/>
      <c r="TMN23"/>
      <c r="TMO23"/>
      <c r="TMP23"/>
      <c r="TMQ23"/>
      <c r="TMR23"/>
      <c r="TMS23"/>
      <c r="TMT23"/>
      <c r="TMU23"/>
      <c r="TMV23"/>
      <c r="TMW23"/>
      <c r="TMX23"/>
      <c r="TMY23"/>
      <c r="TMZ23"/>
      <c r="TNA23"/>
      <c r="TNB23"/>
      <c r="TNC23"/>
      <c r="TND23"/>
      <c r="TNE23"/>
      <c r="TNF23"/>
      <c r="TNG23"/>
      <c r="TNH23"/>
      <c r="TNI23"/>
      <c r="TNJ23"/>
      <c r="TNK23"/>
      <c r="TNL23"/>
      <c r="TNM23"/>
      <c r="TNN23"/>
      <c r="TNO23"/>
      <c r="TNP23"/>
      <c r="TNQ23"/>
      <c r="TNR23"/>
      <c r="TNS23"/>
      <c r="TNT23"/>
      <c r="TNU23"/>
      <c r="TNV23"/>
      <c r="TNW23"/>
      <c r="TNX23"/>
      <c r="TNY23"/>
      <c r="TNZ23"/>
      <c r="TOA23"/>
      <c r="TOB23"/>
      <c r="TOC23"/>
      <c r="TOD23"/>
      <c r="TOE23"/>
      <c r="TOF23"/>
      <c r="TOG23"/>
      <c r="TOH23"/>
      <c r="TOI23"/>
      <c r="TOJ23"/>
      <c r="TOK23"/>
      <c r="TOL23"/>
      <c r="TOM23"/>
      <c r="TON23"/>
      <c r="TOO23"/>
      <c r="TOP23"/>
      <c r="TOQ23"/>
      <c r="TOR23"/>
      <c r="TOS23"/>
      <c r="TOT23"/>
      <c r="TOU23"/>
      <c r="TOV23"/>
      <c r="TOW23"/>
      <c r="TOX23"/>
      <c r="TOY23"/>
      <c r="TOZ23"/>
      <c r="TPA23"/>
      <c r="TPB23"/>
      <c r="TPC23"/>
      <c r="TPD23"/>
      <c r="TPE23"/>
      <c r="TPF23"/>
      <c r="TPG23"/>
      <c r="TPH23"/>
      <c r="TPI23"/>
      <c r="TPJ23"/>
      <c r="TPK23"/>
      <c r="TPL23"/>
      <c r="TPM23"/>
      <c r="TPN23"/>
      <c r="TPO23"/>
      <c r="TPP23"/>
      <c r="TPQ23"/>
      <c r="TPR23"/>
      <c r="TPS23"/>
      <c r="TPT23"/>
      <c r="TPU23"/>
      <c r="TPV23"/>
      <c r="TPW23"/>
      <c r="TPX23"/>
      <c r="TPY23"/>
      <c r="TPZ23"/>
      <c r="TQA23"/>
      <c r="TQB23"/>
      <c r="TQC23"/>
      <c r="TQD23"/>
      <c r="TQE23"/>
      <c r="TQF23"/>
      <c r="TQG23"/>
      <c r="TQH23"/>
      <c r="TQI23"/>
      <c r="TQJ23"/>
      <c r="TQK23"/>
      <c r="TQL23"/>
      <c r="TQM23"/>
      <c r="TQN23"/>
      <c r="TQO23"/>
      <c r="TQP23"/>
      <c r="TQQ23"/>
      <c r="TQR23"/>
      <c r="TQS23"/>
      <c r="TQT23"/>
      <c r="TQU23"/>
      <c r="TQV23"/>
      <c r="TQW23"/>
      <c r="TQX23"/>
      <c r="TQY23"/>
      <c r="TQZ23"/>
      <c r="TRA23"/>
      <c r="TRB23"/>
      <c r="TRC23"/>
      <c r="TRD23"/>
      <c r="TRE23"/>
      <c r="TRF23"/>
      <c r="TRG23"/>
      <c r="TRH23"/>
      <c r="TRI23"/>
      <c r="TRJ23"/>
      <c r="TRK23"/>
      <c r="TRL23"/>
      <c r="TRM23"/>
      <c r="TRN23"/>
      <c r="TRO23"/>
      <c r="TRP23"/>
      <c r="TRQ23"/>
      <c r="TRR23"/>
      <c r="TRS23"/>
      <c r="TRT23"/>
      <c r="TRU23"/>
      <c r="TRV23"/>
      <c r="TRW23"/>
      <c r="TRX23"/>
      <c r="TRY23"/>
      <c r="TRZ23"/>
      <c r="TSA23"/>
      <c r="TSB23"/>
      <c r="TSC23"/>
      <c r="TSD23"/>
      <c r="TSE23"/>
      <c r="TSF23"/>
      <c r="TSG23"/>
      <c r="TSH23"/>
      <c r="TSI23"/>
      <c r="TSJ23"/>
      <c r="TSK23"/>
      <c r="TSL23"/>
      <c r="TSM23"/>
      <c r="TSN23"/>
      <c r="TSO23"/>
      <c r="TSP23"/>
      <c r="TSQ23"/>
      <c r="TSR23"/>
      <c r="TSS23"/>
      <c r="TST23"/>
      <c r="TSU23"/>
      <c r="TSV23"/>
      <c r="TSW23"/>
      <c r="TSX23"/>
      <c r="TSY23"/>
      <c r="TSZ23"/>
      <c r="TTA23"/>
      <c r="TTB23"/>
      <c r="TTC23"/>
      <c r="TTD23"/>
      <c r="TTE23"/>
      <c r="TTF23"/>
      <c r="TTG23"/>
      <c r="TTH23"/>
      <c r="TTI23"/>
      <c r="TTJ23"/>
      <c r="TTK23"/>
      <c r="TTL23"/>
      <c r="TTM23"/>
      <c r="TTN23"/>
      <c r="TTO23"/>
      <c r="TTP23"/>
      <c r="TTQ23"/>
      <c r="TTR23"/>
      <c r="TTS23"/>
      <c r="TTT23"/>
      <c r="TTU23"/>
      <c r="TTV23"/>
      <c r="TTW23"/>
      <c r="TTX23"/>
      <c r="TTY23"/>
      <c r="TTZ23"/>
      <c r="TUA23"/>
      <c r="TUB23"/>
      <c r="TUC23"/>
      <c r="TUD23"/>
      <c r="TUE23"/>
      <c r="TUF23"/>
      <c r="TUG23"/>
      <c r="TUH23"/>
      <c r="TUI23"/>
      <c r="TUJ23"/>
      <c r="TUK23"/>
      <c r="TUL23"/>
      <c r="TUM23"/>
      <c r="TUN23"/>
      <c r="TUO23"/>
      <c r="TUP23"/>
      <c r="TUQ23"/>
      <c r="TUR23"/>
      <c r="TUS23"/>
      <c r="TUT23"/>
      <c r="TUU23"/>
      <c r="TUV23"/>
      <c r="TUW23"/>
      <c r="TUX23"/>
      <c r="TUY23"/>
      <c r="TUZ23"/>
      <c r="TVA23"/>
      <c r="TVB23"/>
      <c r="TVC23"/>
      <c r="TVD23"/>
      <c r="TVE23"/>
      <c r="TVF23"/>
      <c r="TVG23"/>
      <c r="TVH23"/>
      <c r="TVI23"/>
      <c r="TVJ23"/>
      <c r="TVK23"/>
      <c r="TVL23"/>
      <c r="TVM23"/>
      <c r="TVN23"/>
      <c r="TVO23"/>
      <c r="TVP23"/>
      <c r="TVQ23"/>
      <c r="TVR23"/>
      <c r="TVS23"/>
      <c r="TVT23"/>
      <c r="TVU23"/>
      <c r="TVV23"/>
      <c r="TVW23"/>
      <c r="TVX23"/>
      <c r="TVY23"/>
      <c r="TVZ23"/>
      <c r="TWA23"/>
      <c r="TWB23"/>
      <c r="TWC23"/>
      <c r="TWD23"/>
      <c r="TWE23"/>
      <c r="TWF23"/>
      <c r="TWG23"/>
      <c r="TWH23"/>
      <c r="TWI23"/>
      <c r="TWJ23"/>
      <c r="TWK23"/>
      <c r="TWL23"/>
      <c r="TWM23"/>
      <c r="TWN23"/>
      <c r="TWO23"/>
      <c r="TWP23"/>
      <c r="TWQ23"/>
      <c r="TWR23"/>
      <c r="TWS23"/>
      <c r="TWT23"/>
      <c r="TWU23"/>
      <c r="TWV23"/>
      <c r="TWW23"/>
      <c r="TWX23"/>
      <c r="TWY23"/>
      <c r="TWZ23"/>
      <c r="TXA23"/>
      <c r="TXB23"/>
      <c r="TXC23"/>
      <c r="TXD23"/>
      <c r="TXE23"/>
      <c r="TXF23"/>
      <c r="TXG23"/>
      <c r="TXH23"/>
      <c r="TXI23"/>
      <c r="TXJ23"/>
      <c r="TXK23"/>
      <c r="TXL23"/>
      <c r="TXM23"/>
      <c r="TXN23"/>
      <c r="TXO23"/>
      <c r="TXP23"/>
      <c r="TXQ23"/>
      <c r="TXR23"/>
      <c r="TXS23"/>
      <c r="TXT23"/>
      <c r="TXU23"/>
      <c r="TXV23"/>
      <c r="TXW23"/>
      <c r="TXX23"/>
      <c r="TXY23"/>
      <c r="TXZ23"/>
      <c r="TYA23"/>
      <c r="TYB23"/>
      <c r="TYC23"/>
      <c r="TYD23"/>
      <c r="TYE23"/>
      <c r="TYF23"/>
      <c r="TYG23"/>
      <c r="TYH23"/>
      <c r="TYI23"/>
      <c r="TYJ23"/>
      <c r="TYK23"/>
      <c r="TYL23"/>
      <c r="TYM23"/>
      <c r="TYN23"/>
      <c r="TYO23"/>
      <c r="TYP23"/>
      <c r="TYQ23"/>
      <c r="TYR23"/>
      <c r="TYS23"/>
      <c r="TYT23"/>
      <c r="TYU23"/>
      <c r="TYV23"/>
      <c r="TYW23"/>
      <c r="TYX23"/>
      <c r="TYY23"/>
      <c r="TYZ23"/>
      <c r="TZA23"/>
      <c r="TZB23"/>
      <c r="TZC23"/>
      <c r="TZD23"/>
      <c r="TZE23"/>
      <c r="TZF23"/>
      <c r="TZG23"/>
      <c r="TZH23"/>
      <c r="TZI23"/>
      <c r="TZJ23"/>
      <c r="TZK23"/>
      <c r="TZL23"/>
      <c r="TZM23"/>
      <c r="TZN23"/>
      <c r="TZO23"/>
      <c r="TZP23"/>
      <c r="TZQ23"/>
      <c r="TZR23"/>
      <c r="TZS23"/>
      <c r="TZT23"/>
      <c r="TZU23"/>
      <c r="TZV23"/>
      <c r="TZW23"/>
      <c r="TZX23"/>
      <c r="TZY23"/>
      <c r="TZZ23"/>
      <c r="UAA23"/>
      <c r="UAB23"/>
      <c r="UAC23"/>
      <c r="UAD23"/>
      <c r="UAE23"/>
      <c r="UAF23"/>
      <c r="UAG23"/>
      <c r="UAH23"/>
      <c r="UAI23"/>
      <c r="UAJ23"/>
      <c r="UAK23"/>
      <c r="UAL23"/>
      <c r="UAM23"/>
      <c r="UAN23"/>
      <c r="UAO23"/>
      <c r="UAP23"/>
      <c r="UAQ23"/>
      <c r="UAR23"/>
      <c r="UAS23"/>
      <c r="UAT23"/>
      <c r="UAU23"/>
      <c r="UAV23"/>
      <c r="UAW23"/>
      <c r="UAX23"/>
      <c r="UAY23"/>
      <c r="UAZ23"/>
      <c r="UBA23"/>
      <c r="UBB23"/>
      <c r="UBC23"/>
      <c r="UBD23"/>
      <c r="UBE23"/>
      <c r="UBF23"/>
      <c r="UBG23"/>
      <c r="UBH23"/>
      <c r="UBI23"/>
      <c r="UBJ23"/>
      <c r="UBK23"/>
      <c r="UBL23"/>
      <c r="UBM23"/>
      <c r="UBN23"/>
      <c r="UBO23"/>
      <c r="UBP23"/>
      <c r="UBQ23"/>
      <c r="UBR23"/>
      <c r="UBS23"/>
      <c r="UBT23"/>
      <c r="UBU23"/>
      <c r="UBV23"/>
      <c r="UBW23"/>
      <c r="UBX23"/>
      <c r="UBY23"/>
      <c r="UBZ23"/>
      <c r="UCA23"/>
      <c r="UCB23"/>
      <c r="UCC23"/>
      <c r="UCD23"/>
      <c r="UCE23"/>
      <c r="UCF23"/>
      <c r="UCG23"/>
      <c r="UCH23"/>
      <c r="UCI23"/>
      <c r="UCJ23"/>
      <c r="UCK23"/>
      <c r="UCL23"/>
      <c r="UCM23"/>
      <c r="UCN23"/>
      <c r="UCO23"/>
      <c r="UCP23"/>
      <c r="UCQ23"/>
      <c r="UCR23"/>
      <c r="UCS23"/>
      <c r="UCT23"/>
      <c r="UCU23"/>
      <c r="UCV23"/>
      <c r="UCW23"/>
      <c r="UCX23"/>
      <c r="UCY23"/>
      <c r="UCZ23"/>
      <c r="UDA23"/>
      <c r="UDB23"/>
      <c r="UDC23"/>
      <c r="UDD23"/>
      <c r="UDE23"/>
      <c r="UDF23"/>
      <c r="UDG23"/>
      <c r="UDH23"/>
      <c r="UDI23"/>
      <c r="UDJ23"/>
      <c r="UDK23"/>
      <c r="UDL23"/>
      <c r="UDM23"/>
      <c r="UDN23"/>
      <c r="UDO23"/>
      <c r="UDP23"/>
      <c r="UDQ23"/>
      <c r="UDR23"/>
      <c r="UDS23"/>
      <c r="UDT23"/>
      <c r="UDU23"/>
      <c r="UDV23"/>
      <c r="UDW23"/>
      <c r="UDX23"/>
      <c r="UDY23"/>
      <c r="UDZ23"/>
      <c r="UEA23"/>
      <c r="UEB23"/>
      <c r="UEC23"/>
      <c r="UED23"/>
      <c r="UEE23"/>
      <c r="UEF23"/>
      <c r="UEG23"/>
      <c r="UEH23"/>
      <c r="UEI23"/>
      <c r="UEJ23"/>
      <c r="UEK23"/>
      <c r="UEL23"/>
      <c r="UEM23"/>
      <c r="UEN23"/>
      <c r="UEO23"/>
      <c r="UEP23"/>
      <c r="UEQ23"/>
      <c r="UER23"/>
      <c r="UES23"/>
      <c r="UET23"/>
      <c r="UEU23"/>
      <c r="UEV23"/>
      <c r="UEW23"/>
      <c r="UEX23"/>
      <c r="UEY23"/>
      <c r="UEZ23"/>
      <c r="UFA23"/>
      <c r="UFB23"/>
      <c r="UFC23"/>
      <c r="UFD23"/>
      <c r="UFE23"/>
      <c r="UFF23"/>
      <c r="UFG23"/>
      <c r="UFH23"/>
      <c r="UFI23"/>
      <c r="UFJ23"/>
      <c r="UFK23"/>
      <c r="UFL23"/>
      <c r="UFM23"/>
      <c r="UFN23"/>
      <c r="UFO23"/>
      <c r="UFP23"/>
      <c r="UFQ23"/>
      <c r="UFR23"/>
      <c r="UFS23"/>
      <c r="UFT23"/>
      <c r="UFU23"/>
      <c r="UFV23"/>
      <c r="UFW23"/>
      <c r="UFX23"/>
      <c r="UFY23"/>
      <c r="UFZ23"/>
      <c r="UGA23"/>
      <c r="UGB23"/>
      <c r="UGC23"/>
      <c r="UGD23"/>
      <c r="UGE23"/>
      <c r="UGF23"/>
      <c r="UGG23"/>
      <c r="UGH23"/>
      <c r="UGI23"/>
      <c r="UGJ23"/>
      <c r="UGK23"/>
      <c r="UGL23"/>
      <c r="UGM23"/>
      <c r="UGN23"/>
      <c r="UGO23"/>
      <c r="UGP23"/>
      <c r="UGQ23"/>
      <c r="UGR23"/>
      <c r="UGS23"/>
      <c r="UGT23"/>
      <c r="UGU23"/>
      <c r="UGV23"/>
      <c r="UGW23"/>
      <c r="UGX23"/>
      <c r="UGY23"/>
      <c r="UGZ23"/>
      <c r="UHA23"/>
      <c r="UHB23"/>
      <c r="UHC23"/>
      <c r="UHD23"/>
      <c r="UHE23"/>
      <c r="UHF23"/>
      <c r="UHG23"/>
      <c r="UHH23"/>
      <c r="UHI23"/>
      <c r="UHJ23"/>
      <c r="UHK23"/>
      <c r="UHL23"/>
      <c r="UHM23"/>
      <c r="UHN23"/>
      <c r="UHO23"/>
      <c r="UHP23"/>
      <c r="UHQ23"/>
      <c r="UHR23"/>
      <c r="UHS23"/>
      <c r="UHT23"/>
      <c r="UHU23"/>
      <c r="UHV23"/>
      <c r="UHW23"/>
      <c r="UHX23"/>
      <c r="UHY23"/>
      <c r="UHZ23"/>
      <c r="UIA23"/>
      <c r="UIB23"/>
      <c r="UIC23"/>
      <c r="UID23"/>
      <c r="UIE23"/>
      <c r="UIF23"/>
      <c r="UIG23"/>
      <c r="UIH23"/>
      <c r="UII23"/>
      <c r="UIJ23"/>
      <c r="UIK23"/>
      <c r="UIL23"/>
      <c r="UIM23"/>
      <c r="UIN23"/>
      <c r="UIO23"/>
      <c r="UIP23"/>
      <c r="UIQ23"/>
      <c r="UIR23"/>
      <c r="UIS23"/>
      <c r="UIT23"/>
      <c r="UIU23"/>
      <c r="UIV23"/>
      <c r="UIW23"/>
      <c r="UIX23"/>
      <c r="UIY23"/>
      <c r="UIZ23"/>
      <c r="UJA23"/>
      <c r="UJB23"/>
      <c r="UJC23"/>
      <c r="UJD23"/>
      <c r="UJE23"/>
      <c r="UJF23"/>
      <c r="UJG23"/>
      <c r="UJH23"/>
      <c r="UJI23"/>
      <c r="UJJ23"/>
      <c r="UJK23"/>
      <c r="UJL23"/>
      <c r="UJM23"/>
      <c r="UJN23"/>
      <c r="UJO23"/>
      <c r="UJP23"/>
      <c r="UJQ23"/>
      <c r="UJR23"/>
      <c r="UJS23"/>
      <c r="UJT23"/>
      <c r="UJU23"/>
      <c r="UJV23"/>
      <c r="UJW23"/>
      <c r="UJX23"/>
      <c r="UJY23"/>
      <c r="UJZ23"/>
      <c r="UKA23"/>
      <c r="UKB23"/>
      <c r="UKC23"/>
      <c r="UKD23"/>
      <c r="UKE23"/>
      <c r="UKF23"/>
      <c r="UKG23"/>
      <c r="UKH23"/>
      <c r="UKI23"/>
      <c r="UKJ23"/>
      <c r="UKK23"/>
      <c r="UKL23"/>
      <c r="UKM23"/>
      <c r="UKN23"/>
      <c r="UKO23"/>
      <c r="UKP23"/>
      <c r="UKQ23"/>
      <c r="UKR23"/>
      <c r="UKS23"/>
      <c r="UKT23"/>
      <c r="UKU23"/>
      <c r="UKV23"/>
      <c r="UKW23"/>
      <c r="UKX23"/>
      <c r="UKY23"/>
      <c r="UKZ23"/>
      <c r="ULA23"/>
      <c r="ULB23"/>
      <c r="ULC23"/>
      <c r="ULD23"/>
      <c r="ULE23"/>
      <c r="ULF23"/>
      <c r="ULG23"/>
      <c r="ULH23"/>
      <c r="ULI23"/>
      <c r="ULJ23"/>
      <c r="ULK23"/>
      <c r="ULL23"/>
      <c r="ULM23"/>
      <c r="ULN23"/>
      <c r="ULO23"/>
      <c r="ULP23"/>
      <c r="ULQ23"/>
      <c r="ULR23"/>
      <c r="ULS23"/>
      <c r="ULT23"/>
      <c r="ULU23"/>
      <c r="ULV23"/>
      <c r="ULW23"/>
      <c r="ULX23"/>
      <c r="ULY23"/>
      <c r="ULZ23"/>
      <c r="UMA23"/>
      <c r="UMB23"/>
      <c r="UMC23"/>
      <c r="UMD23"/>
      <c r="UME23"/>
      <c r="UMF23"/>
      <c r="UMG23"/>
      <c r="UMH23"/>
      <c r="UMI23"/>
      <c r="UMJ23"/>
      <c r="UMK23"/>
      <c r="UML23"/>
      <c r="UMM23"/>
      <c r="UMN23"/>
      <c r="UMO23"/>
      <c r="UMP23"/>
      <c r="UMQ23"/>
      <c r="UMR23"/>
      <c r="UMS23"/>
      <c r="UMT23"/>
      <c r="UMU23"/>
      <c r="UMV23"/>
      <c r="UMW23"/>
      <c r="UMX23"/>
      <c r="UMY23"/>
      <c r="UMZ23"/>
      <c r="UNA23"/>
      <c r="UNB23"/>
      <c r="UNC23"/>
      <c r="UND23"/>
      <c r="UNE23"/>
      <c r="UNF23"/>
      <c r="UNG23"/>
      <c r="UNH23"/>
      <c r="UNI23"/>
      <c r="UNJ23"/>
      <c r="UNK23"/>
      <c r="UNL23"/>
      <c r="UNM23"/>
      <c r="UNN23"/>
      <c r="UNO23"/>
      <c r="UNP23"/>
      <c r="UNQ23"/>
      <c r="UNR23"/>
      <c r="UNS23"/>
      <c r="UNT23"/>
      <c r="UNU23"/>
      <c r="UNV23"/>
      <c r="UNW23"/>
      <c r="UNX23"/>
      <c r="UNY23"/>
      <c r="UNZ23"/>
      <c r="UOA23"/>
      <c r="UOB23"/>
      <c r="UOC23"/>
      <c r="UOD23"/>
      <c r="UOE23"/>
      <c r="UOF23"/>
      <c r="UOG23"/>
      <c r="UOH23"/>
      <c r="UOI23"/>
      <c r="UOJ23"/>
      <c r="UOK23"/>
      <c r="UOL23"/>
      <c r="UOM23"/>
      <c r="UON23"/>
      <c r="UOO23"/>
      <c r="UOP23"/>
      <c r="UOQ23"/>
      <c r="UOR23"/>
      <c r="UOS23"/>
      <c r="UOT23"/>
      <c r="UOU23"/>
      <c r="UOV23"/>
      <c r="UOW23"/>
      <c r="UOX23"/>
      <c r="UOY23"/>
      <c r="UOZ23"/>
      <c r="UPA23"/>
      <c r="UPB23"/>
      <c r="UPC23"/>
      <c r="UPD23"/>
      <c r="UPE23"/>
      <c r="UPF23"/>
      <c r="UPG23"/>
      <c r="UPH23"/>
      <c r="UPI23"/>
      <c r="UPJ23"/>
      <c r="UPK23"/>
      <c r="UPL23"/>
      <c r="UPM23"/>
      <c r="UPN23"/>
      <c r="UPO23"/>
      <c r="UPP23"/>
      <c r="UPQ23"/>
      <c r="UPR23"/>
      <c r="UPS23"/>
      <c r="UPT23"/>
      <c r="UPU23"/>
      <c r="UPV23"/>
      <c r="UPW23"/>
      <c r="UPX23"/>
      <c r="UPY23"/>
      <c r="UPZ23"/>
      <c r="UQA23"/>
      <c r="UQB23"/>
      <c r="UQC23"/>
      <c r="UQD23"/>
      <c r="UQE23"/>
      <c r="UQF23"/>
      <c r="UQG23"/>
      <c r="UQH23"/>
      <c r="UQI23"/>
      <c r="UQJ23"/>
      <c r="UQK23"/>
      <c r="UQL23"/>
      <c r="UQM23"/>
      <c r="UQN23"/>
      <c r="UQO23"/>
      <c r="UQP23"/>
      <c r="UQQ23"/>
      <c r="UQR23"/>
      <c r="UQS23"/>
      <c r="UQT23"/>
      <c r="UQU23"/>
      <c r="UQV23"/>
      <c r="UQW23"/>
      <c r="UQX23"/>
      <c r="UQY23"/>
      <c r="UQZ23"/>
      <c r="URA23"/>
      <c r="URB23"/>
      <c r="URC23"/>
      <c r="URD23"/>
      <c r="URE23"/>
      <c r="URF23"/>
      <c r="URG23"/>
      <c r="URH23"/>
      <c r="URI23"/>
      <c r="URJ23"/>
      <c r="URK23"/>
      <c r="URL23"/>
      <c r="URM23"/>
      <c r="URN23"/>
      <c r="URO23"/>
      <c r="URP23"/>
      <c r="URQ23"/>
      <c r="URR23"/>
      <c r="URS23"/>
      <c r="URT23"/>
      <c r="URU23"/>
      <c r="URV23"/>
      <c r="URW23"/>
      <c r="URX23"/>
      <c r="URY23"/>
      <c r="URZ23"/>
      <c r="USA23"/>
      <c r="USB23"/>
      <c r="USC23"/>
      <c r="USD23"/>
      <c r="USE23"/>
      <c r="USF23"/>
      <c r="USG23"/>
      <c r="USH23"/>
      <c r="USI23"/>
      <c r="USJ23"/>
      <c r="USK23"/>
      <c r="USL23"/>
      <c r="USM23"/>
      <c r="USN23"/>
      <c r="USO23"/>
      <c r="USP23"/>
      <c r="USQ23"/>
      <c r="USR23"/>
      <c r="USS23"/>
      <c r="UST23"/>
      <c r="USU23"/>
      <c r="USV23"/>
      <c r="USW23"/>
      <c r="USX23"/>
      <c r="USY23"/>
      <c r="USZ23"/>
      <c r="UTA23"/>
      <c r="UTB23"/>
      <c r="UTC23"/>
      <c r="UTD23"/>
      <c r="UTE23"/>
      <c r="UTF23"/>
      <c r="UTG23"/>
      <c r="UTH23"/>
      <c r="UTI23"/>
      <c r="UTJ23"/>
      <c r="UTK23"/>
      <c r="UTL23"/>
      <c r="UTM23"/>
      <c r="UTN23"/>
      <c r="UTO23"/>
      <c r="UTP23"/>
      <c r="UTQ23"/>
      <c r="UTR23"/>
      <c r="UTS23"/>
      <c r="UTT23"/>
      <c r="UTU23"/>
      <c r="UTV23"/>
      <c r="UTW23"/>
      <c r="UTX23"/>
      <c r="UTY23"/>
      <c r="UTZ23"/>
      <c r="UUA23"/>
      <c r="UUB23"/>
      <c r="UUC23"/>
      <c r="UUD23"/>
      <c r="UUE23"/>
      <c r="UUF23"/>
      <c r="UUG23"/>
      <c r="UUH23"/>
      <c r="UUI23"/>
      <c r="UUJ23"/>
      <c r="UUK23"/>
      <c r="UUL23"/>
      <c r="UUM23"/>
      <c r="UUN23"/>
      <c r="UUO23"/>
      <c r="UUP23"/>
      <c r="UUQ23"/>
      <c r="UUR23"/>
      <c r="UUS23"/>
      <c r="UUT23"/>
      <c r="UUU23"/>
      <c r="UUV23"/>
      <c r="UUW23"/>
      <c r="UUX23"/>
      <c r="UUY23"/>
      <c r="UUZ23"/>
      <c r="UVA23"/>
      <c r="UVB23"/>
      <c r="UVC23"/>
      <c r="UVD23"/>
      <c r="UVE23"/>
      <c r="UVF23"/>
      <c r="UVG23"/>
      <c r="UVH23"/>
      <c r="UVI23"/>
      <c r="UVJ23"/>
      <c r="UVK23"/>
      <c r="UVL23"/>
      <c r="UVM23"/>
      <c r="UVN23"/>
      <c r="UVO23"/>
      <c r="UVP23"/>
      <c r="UVQ23"/>
      <c r="UVR23"/>
      <c r="UVS23"/>
      <c r="UVT23"/>
      <c r="UVU23"/>
      <c r="UVV23"/>
      <c r="UVW23"/>
      <c r="UVX23"/>
      <c r="UVY23"/>
      <c r="UVZ23"/>
      <c r="UWA23"/>
      <c r="UWB23"/>
      <c r="UWC23"/>
      <c r="UWD23"/>
      <c r="UWE23"/>
      <c r="UWF23"/>
      <c r="UWG23"/>
      <c r="UWH23"/>
      <c r="UWI23"/>
      <c r="UWJ23"/>
      <c r="UWK23"/>
      <c r="UWL23"/>
      <c r="UWM23"/>
      <c r="UWN23"/>
      <c r="UWO23"/>
      <c r="UWP23"/>
      <c r="UWQ23"/>
      <c r="UWR23"/>
      <c r="UWS23"/>
      <c r="UWT23"/>
      <c r="UWU23"/>
      <c r="UWV23"/>
      <c r="UWW23"/>
      <c r="UWX23"/>
      <c r="UWY23"/>
      <c r="UWZ23"/>
      <c r="UXA23"/>
      <c r="UXB23"/>
      <c r="UXC23"/>
      <c r="UXD23"/>
      <c r="UXE23"/>
      <c r="UXF23"/>
      <c r="UXG23"/>
      <c r="UXH23"/>
      <c r="UXI23"/>
      <c r="UXJ23"/>
      <c r="UXK23"/>
      <c r="UXL23"/>
      <c r="UXM23"/>
      <c r="UXN23"/>
      <c r="UXO23"/>
      <c r="UXP23"/>
      <c r="UXQ23"/>
      <c r="UXR23"/>
      <c r="UXS23"/>
      <c r="UXT23"/>
      <c r="UXU23"/>
      <c r="UXV23"/>
      <c r="UXW23"/>
      <c r="UXX23"/>
      <c r="UXY23"/>
      <c r="UXZ23"/>
      <c r="UYA23"/>
      <c r="UYB23"/>
      <c r="UYC23"/>
      <c r="UYD23"/>
      <c r="UYE23"/>
      <c r="UYF23"/>
      <c r="UYG23"/>
      <c r="UYH23"/>
      <c r="UYI23"/>
      <c r="UYJ23"/>
      <c r="UYK23"/>
      <c r="UYL23"/>
      <c r="UYM23"/>
      <c r="UYN23"/>
      <c r="UYO23"/>
      <c r="UYP23"/>
      <c r="UYQ23"/>
      <c r="UYR23"/>
      <c r="UYS23"/>
      <c r="UYT23"/>
      <c r="UYU23"/>
      <c r="UYV23"/>
      <c r="UYW23"/>
      <c r="UYX23"/>
      <c r="UYY23"/>
      <c r="UYZ23"/>
      <c r="UZA23"/>
      <c r="UZB23"/>
      <c r="UZC23"/>
      <c r="UZD23"/>
      <c r="UZE23"/>
      <c r="UZF23"/>
      <c r="UZG23"/>
      <c r="UZH23"/>
      <c r="UZI23"/>
      <c r="UZJ23"/>
      <c r="UZK23"/>
      <c r="UZL23"/>
      <c r="UZM23"/>
      <c r="UZN23"/>
      <c r="UZO23"/>
      <c r="UZP23"/>
      <c r="UZQ23"/>
      <c r="UZR23"/>
      <c r="UZS23"/>
      <c r="UZT23"/>
      <c r="UZU23"/>
      <c r="UZV23"/>
      <c r="UZW23"/>
      <c r="UZX23"/>
      <c r="UZY23"/>
      <c r="UZZ23"/>
      <c r="VAA23"/>
      <c r="VAB23"/>
      <c r="VAC23"/>
      <c r="VAD23"/>
      <c r="VAE23"/>
      <c r="VAF23"/>
      <c r="VAG23"/>
      <c r="VAH23"/>
      <c r="VAI23"/>
      <c r="VAJ23"/>
      <c r="VAK23"/>
      <c r="VAL23"/>
      <c r="VAM23"/>
      <c r="VAN23"/>
      <c r="VAO23"/>
      <c r="VAP23"/>
      <c r="VAQ23"/>
      <c r="VAR23"/>
      <c r="VAS23"/>
      <c r="VAT23"/>
      <c r="VAU23"/>
      <c r="VAV23"/>
      <c r="VAW23"/>
      <c r="VAX23"/>
      <c r="VAY23"/>
      <c r="VAZ23"/>
      <c r="VBA23"/>
      <c r="VBB23"/>
      <c r="VBC23"/>
      <c r="VBD23"/>
      <c r="VBE23"/>
      <c r="VBF23"/>
      <c r="VBG23"/>
      <c r="VBH23"/>
      <c r="VBI23"/>
      <c r="VBJ23"/>
      <c r="VBK23"/>
      <c r="VBL23"/>
      <c r="VBM23"/>
      <c r="VBN23"/>
      <c r="VBO23"/>
      <c r="VBP23"/>
      <c r="VBQ23"/>
      <c r="VBR23"/>
      <c r="VBS23"/>
      <c r="VBT23"/>
      <c r="VBU23"/>
      <c r="VBV23"/>
      <c r="VBW23"/>
      <c r="VBX23"/>
      <c r="VBY23"/>
      <c r="VBZ23"/>
      <c r="VCA23"/>
      <c r="VCB23"/>
      <c r="VCC23"/>
      <c r="VCD23"/>
      <c r="VCE23"/>
      <c r="VCF23"/>
      <c r="VCG23"/>
      <c r="VCH23"/>
      <c r="VCI23"/>
      <c r="VCJ23"/>
      <c r="VCK23"/>
      <c r="VCL23"/>
      <c r="VCM23"/>
      <c r="VCN23"/>
      <c r="VCO23"/>
      <c r="VCP23"/>
      <c r="VCQ23"/>
      <c r="VCR23"/>
      <c r="VCS23"/>
      <c r="VCT23"/>
      <c r="VCU23"/>
      <c r="VCV23"/>
      <c r="VCW23"/>
      <c r="VCX23"/>
      <c r="VCY23"/>
      <c r="VCZ23"/>
      <c r="VDA23"/>
      <c r="VDB23"/>
      <c r="VDC23"/>
      <c r="VDD23"/>
      <c r="VDE23"/>
      <c r="VDF23"/>
      <c r="VDG23"/>
      <c r="VDH23"/>
      <c r="VDI23"/>
      <c r="VDJ23"/>
      <c r="VDK23"/>
      <c r="VDL23"/>
      <c r="VDM23"/>
      <c r="VDN23"/>
      <c r="VDO23"/>
      <c r="VDP23"/>
      <c r="VDQ23"/>
      <c r="VDR23"/>
      <c r="VDS23"/>
      <c r="VDT23"/>
      <c r="VDU23"/>
      <c r="VDV23"/>
      <c r="VDW23"/>
      <c r="VDX23"/>
      <c r="VDY23"/>
      <c r="VDZ23"/>
      <c r="VEA23"/>
      <c r="VEB23"/>
      <c r="VEC23"/>
      <c r="VED23"/>
      <c r="VEE23"/>
      <c r="VEF23"/>
      <c r="VEG23"/>
      <c r="VEH23"/>
      <c r="VEI23"/>
      <c r="VEJ23"/>
      <c r="VEK23"/>
      <c r="VEL23"/>
      <c r="VEM23"/>
      <c r="VEN23"/>
      <c r="VEO23"/>
      <c r="VEP23"/>
      <c r="VEQ23"/>
      <c r="VER23"/>
      <c r="VES23"/>
      <c r="VET23"/>
      <c r="VEU23"/>
      <c r="VEV23"/>
      <c r="VEW23"/>
      <c r="VEX23"/>
      <c r="VEY23"/>
      <c r="VEZ23"/>
      <c r="VFA23"/>
      <c r="VFB23"/>
      <c r="VFC23"/>
      <c r="VFD23"/>
      <c r="VFE23"/>
      <c r="VFF23"/>
      <c r="VFG23"/>
      <c r="VFH23"/>
      <c r="VFI23"/>
      <c r="VFJ23"/>
      <c r="VFK23"/>
      <c r="VFL23"/>
      <c r="VFM23"/>
      <c r="VFN23"/>
      <c r="VFO23"/>
      <c r="VFP23"/>
      <c r="VFQ23"/>
      <c r="VFR23"/>
      <c r="VFS23"/>
      <c r="VFT23"/>
      <c r="VFU23"/>
      <c r="VFV23"/>
      <c r="VFW23"/>
      <c r="VFX23"/>
      <c r="VFY23"/>
      <c r="VFZ23"/>
      <c r="VGA23"/>
      <c r="VGB23"/>
      <c r="VGC23"/>
      <c r="VGD23"/>
      <c r="VGE23"/>
      <c r="VGF23"/>
      <c r="VGG23"/>
      <c r="VGH23"/>
      <c r="VGI23"/>
      <c r="VGJ23"/>
      <c r="VGK23"/>
      <c r="VGL23"/>
      <c r="VGM23"/>
      <c r="VGN23"/>
      <c r="VGO23"/>
      <c r="VGP23"/>
      <c r="VGQ23"/>
      <c r="VGR23"/>
      <c r="VGS23"/>
      <c r="VGT23"/>
      <c r="VGU23"/>
      <c r="VGV23"/>
      <c r="VGW23"/>
      <c r="VGX23"/>
      <c r="VGY23"/>
      <c r="VGZ23"/>
      <c r="VHA23"/>
      <c r="VHB23"/>
      <c r="VHC23"/>
      <c r="VHD23"/>
      <c r="VHE23"/>
      <c r="VHF23"/>
      <c r="VHG23"/>
      <c r="VHH23"/>
      <c r="VHI23"/>
      <c r="VHJ23"/>
      <c r="VHK23"/>
      <c r="VHL23"/>
      <c r="VHM23"/>
      <c r="VHN23"/>
      <c r="VHO23"/>
      <c r="VHP23"/>
      <c r="VHQ23"/>
      <c r="VHR23"/>
      <c r="VHS23"/>
      <c r="VHT23"/>
      <c r="VHU23"/>
      <c r="VHV23"/>
      <c r="VHW23"/>
      <c r="VHX23"/>
      <c r="VHY23"/>
      <c r="VHZ23"/>
      <c r="VIA23"/>
      <c r="VIB23"/>
      <c r="VIC23"/>
      <c r="VID23"/>
      <c r="VIE23"/>
      <c r="VIF23"/>
      <c r="VIG23"/>
      <c r="VIH23"/>
      <c r="VII23"/>
      <c r="VIJ23"/>
      <c r="VIK23"/>
      <c r="VIL23"/>
      <c r="VIM23"/>
      <c r="VIN23"/>
      <c r="VIO23"/>
      <c r="VIP23"/>
      <c r="VIQ23"/>
      <c r="VIR23"/>
      <c r="VIS23"/>
      <c r="VIT23"/>
      <c r="VIU23"/>
      <c r="VIV23"/>
      <c r="VIW23"/>
      <c r="VIX23"/>
      <c r="VIY23"/>
      <c r="VIZ23"/>
      <c r="VJA23"/>
      <c r="VJB23"/>
      <c r="VJC23"/>
      <c r="VJD23"/>
      <c r="VJE23"/>
      <c r="VJF23"/>
      <c r="VJG23"/>
      <c r="VJH23"/>
      <c r="VJI23"/>
      <c r="VJJ23"/>
      <c r="VJK23"/>
      <c r="VJL23"/>
      <c r="VJM23"/>
      <c r="VJN23"/>
      <c r="VJO23"/>
      <c r="VJP23"/>
      <c r="VJQ23"/>
      <c r="VJR23"/>
      <c r="VJS23"/>
      <c r="VJT23"/>
      <c r="VJU23"/>
      <c r="VJV23"/>
      <c r="VJW23"/>
      <c r="VJX23"/>
      <c r="VJY23"/>
      <c r="VJZ23"/>
      <c r="VKA23"/>
      <c r="VKB23"/>
      <c r="VKC23"/>
      <c r="VKD23"/>
      <c r="VKE23"/>
      <c r="VKF23"/>
      <c r="VKG23"/>
      <c r="VKH23"/>
      <c r="VKI23"/>
      <c r="VKJ23"/>
      <c r="VKK23"/>
      <c r="VKL23"/>
      <c r="VKM23"/>
      <c r="VKN23"/>
      <c r="VKO23"/>
      <c r="VKP23"/>
      <c r="VKQ23"/>
      <c r="VKR23"/>
      <c r="VKS23"/>
      <c r="VKT23"/>
      <c r="VKU23"/>
      <c r="VKV23"/>
      <c r="VKW23"/>
      <c r="VKX23"/>
      <c r="VKY23"/>
      <c r="VKZ23"/>
      <c r="VLA23"/>
      <c r="VLB23"/>
      <c r="VLC23"/>
      <c r="VLD23"/>
      <c r="VLE23"/>
      <c r="VLF23"/>
      <c r="VLG23"/>
      <c r="VLH23"/>
      <c r="VLI23"/>
      <c r="VLJ23"/>
      <c r="VLK23"/>
      <c r="VLL23"/>
      <c r="VLM23"/>
      <c r="VLN23"/>
      <c r="VLO23"/>
      <c r="VLP23"/>
      <c r="VLQ23"/>
      <c r="VLR23"/>
      <c r="VLS23"/>
      <c r="VLT23"/>
      <c r="VLU23"/>
      <c r="VLV23"/>
      <c r="VLW23"/>
      <c r="VLX23"/>
      <c r="VLY23"/>
      <c r="VLZ23"/>
      <c r="VMA23"/>
      <c r="VMB23"/>
      <c r="VMC23"/>
      <c r="VMD23"/>
      <c r="VME23"/>
      <c r="VMF23"/>
      <c r="VMG23"/>
      <c r="VMH23"/>
      <c r="VMI23"/>
      <c r="VMJ23"/>
      <c r="VMK23"/>
      <c r="VML23"/>
      <c r="VMM23"/>
      <c r="VMN23"/>
      <c r="VMO23"/>
      <c r="VMP23"/>
      <c r="VMQ23"/>
      <c r="VMR23"/>
      <c r="VMS23"/>
      <c r="VMT23"/>
      <c r="VMU23"/>
      <c r="VMV23"/>
      <c r="VMW23"/>
      <c r="VMX23"/>
      <c r="VMY23"/>
      <c r="VMZ23"/>
      <c r="VNA23"/>
      <c r="VNB23"/>
      <c r="VNC23"/>
      <c r="VND23"/>
      <c r="VNE23"/>
      <c r="VNF23"/>
      <c r="VNG23"/>
      <c r="VNH23"/>
      <c r="VNI23"/>
      <c r="VNJ23"/>
      <c r="VNK23"/>
      <c r="VNL23"/>
      <c r="VNM23"/>
      <c r="VNN23"/>
      <c r="VNO23"/>
      <c r="VNP23"/>
      <c r="VNQ23"/>
      <c r="VNR23"/>
      <c r="VNS23"/>
      <c r="VNT23"/>
      <c r="VNU23"/>
      <c r="VNV23"/>
      <c r="VNW23"/>
      <c r="VNX23"/>
      <c r="VNY23"/>
      <c r="VNZ23"/>
      <c r="VOA23"/>
      <c r="VOB23"/>
      <c r="VOC23"/>
      <c r="VOD23"/>
      <c r="VOE23"/>
      <c r="VOF23"/>
      <c r="VOG23"/>
      <c r="VOH23"/>
      <c r="VOI23"/>
      <c r="VOJ23"/>
      <c r="VOK23"/>
      <c r="VOL23"/>
      <c r="VOM23"/>
      <c r="VON23"/>
      <c r="VOO23"/>
      <c r="VOP23"/>
      <c r="VOQ23"/>
      <c r="VOR23"/>
      <c r="VOS23"/>
      <c r="VOT23"/>
      <c r="VOU23"/>
      <c r="VOV23"/>
      <c r="VOW23"/>
      <c r="VOX23"/>
      <c r="VOY23"/>
      <c r="VOZ23"/>
      <c r="VPA23"/>
      <c r="VPB23"/>
      <c r="VPC23"/>
      <c r="VPD23"/>
      <c r="VPE23"/>
      <c r="VPF23"/>
      <c r="VPG23"/>
      <c r="VPH23"/>
      <c r="VPI23"/>
      <c r="VPJ23"/>
      <c r="VPK23"/>
      <c r="VPL23"/>
      <c r="VPM23"/>
      <c r="VPN23"/>
      <c r="VPO23"/>
      <c r="VPP23"/>
      <c r="VPQ23"/>
      <c r="VPR23"/>
      <c r="VPS23"/>
      <c r="VPT23"/>
      <c r="VPU23"/>
      <c r="VPV23"/>
      <c r="VPW23"/>
      <c r="VPX23"/>
      <c r="VPY23"/>
      <c r="VPZ23"/>
      <c r="VQA23"/>
      <c r="VQB23"/>
      <c r="VQC23"/>
      <c r="VQD23"/>
      <c r="VQE23"/>
      <c r="VQF23"/>
      <c r="VQG23"/>
      <c r="VQH23"/>
      <c r="VQI23"/>
      <c r="VQJ23"/>
      <c r="VQK23"/>
      <c r="VQL23"/>
      <c r="VQM23"/>
      <c r="VQN23"/>
      <c r="VQO23"/>
      <c r="VQP23"/>
      <c r="VQQ23"/>
      <c r="VQR23"/>
      <c r="VQS23"/>
      <c r="VQT23"/>
      <c r="VQU23"/>
      <c r="VQV23"/>
      <c r="VQW23"/>
      <c r="VQX23"/>
      <c r="VQY23"/>
      <c r="VQZ23"/>
      <c r="VRA23"/>
      <c r="VRB23"/>
      <c r="VRC23"/>
      <c r="VRD23"/>
      <c r="VRE23"/>
      <c r="VRF23"/>
      <c r="VRG23"/>
      <c r="VRH23"/>
      <c r="VRI23"/>
      <c r="VRJ23"/>
      <c r="VRK23"/>
      <c r="VRL23"/>
      <c r="VRM23"/>
      <c r="VRN23"/>
      <c r="VRO23"/>
      <c r="VRP23"/>
      <c r="VRQ23"/>
      <c r="VRR23"/>
      <c r="VRS23"/>
      <c r="VRT23"/>
      <c r="VRU23"/>
      <c r="VRV23"/>
      <c r="VRW23"/>
      <c r="VRX23"/>
      <c r="VRY23"/>
      <c r="VRZ23"/>
      <c r="VSA23"/>
      <c r="VSB23"/>
      <c r="VSC23"/>
      <c r="VSD23"/>
      <c r="VSE23"/>
      <c r="VSF23"/>
      <c r="VSG23"/>
      <c r="VSH23"/>
      <c r="VSI23"/>
      <c r="VSJ23"/>
      <c r="VSK23"/>
      <c r="VSL23"/>
      <c r="VSM23"/>
      <c r="VSN23"/>
      <c r="VSO23"/>
      <c r="VSP23"/>
      <c r="VSQ23"/>
      <c r="VSR23"/>
      <c r="VSS23"/>
      <c r="VST23"/>
      <c r="VSU23"/>
      <c r="VSV23"/>
      <c r="VSW23"/>
      <c r="VSX23"/>
      <c r="VSY23"/>
      <c r="VSZ23"/>
      <c r="VTA23"/>
      <c r="VTB23"/>
      <c r="VTC23"/>
      <c r="VTD23"/>
      <c r="VTE23"/>
      <c r="VTF23"/>
      <c r="VTG23"/>
      <c r="VTH23"/>
      <c r="VTI23"/>
      <c r="VTJ23"/>
      <c r="VTK23"/>
      <c r="VTL23"/>
      <c r="VTM23"/>
      <c r="VTN23"/>
      <c r="VTO23"/>
      <c r="VTP23"/>
      <c r="VTQ23"/>
      <c r="VTR23"/>
      <c r="VTS23"/>
      <c r="VTT23"/>
      <c r="VTU23"/>
      <c r="VTV23"/>
      <c r="VTW23"/>
      <c r="VTX23"/>
      <c r="VTY23"/>
      <c r="VTZ23"/>
      <c r="VUA23"/>
      <c r="VUB23"/>
      <c r="VUC23"/>
      <c r="VUD23"/>
      <c r="VUE23"/>
      <c r="VUF23"/>
      <c r="VUG23"/>
      <c r="VUH23"/>
      <c r="VUI23"/>
      <c r="VUJ23"/>
      <c r="VUK23"/>
      <c r="VUL23"/>
      <c r="VUM23"/>
      <c r="VUN23"/>
      <c r="VUO23"/>
      <c r="VUP23"/>
      <c r="VUQ23"/>
      <c r="VUR23"/>
      <c r="VUS23"/>
      <c r="VUT23"/>
      <c r="VUU23"/>
      <c r="VUV23"/>
      <c r="VUW23"/>
      <c r="VUX23"/>
      <c r="VUY23"/>
      <c r="VUZ23"/>
      <c r="VVA23"/>
      <c r="VVB23"/>
      <c r="VVC23"/>
      <c r="VVD23"/>
      <c r="VVE23"/>
      <c r="VVF23"/>
      <c r="VVG23"/>
      <c r="VVH23"/>
      <c r="VVI23"/>
      <c r="VVJ23"/>
      <c r="VVK23"/>
      <c r="VVL23"/>
      <c r="VVM23"/>
      <c r="VVN23"/>
      <c r="VVO23"/>
      <c r="VVP23"/>
      <c r="VVQ23"/>
      <c r="VVR23"/>
      <c r="VVS23"/>
      <c r="VVT23"/>
      <c r="VVU23"/>
      <c r="VVV23"/>
      <c r="VVW23"/>
      <c r="VVX23"/>
      <c r="VVY23"/>
      <c r="VVZ23"/>
      <c r="VWA23"/>
      <c r="VWB23"/>
      <c r="VWC23"/>
      <c r="VWD23"/>
      <c r="VWE23"/>
      <c r="VWF23"/>
      <c r="VWG23"/>
      <c r="VWH23"/>
      <c r="VWI23"/>
      <c r="VWJ23"/>
      <c r="VWK23"/>
      <c r="VWL23"/>
      <c r="VWM23"/>
      <c r="VWN23"/>
      <c r="VWO23"/>
      <c r="VWP23"/>
      <c r="VWQ23"/>
      <c r="VWR23"/>
      <c r="VWS23"/>
      <c r="VWT23"/>
      <c r="VWU23"/>
      <c r="VWV23"/>
      <c r="VWW23"/>
      <c r="VWX23"/>
      <c r="VWY23"/>
      <c r="VWZ23"/>
      <c r="VXA23"/>
      <c r="VXB23"/>
      <c r="VXC23"/>
      <c r="VXD23"/>
      <c r="VXE23"/>
      <c r="VXF23"/>
      <c r="VXG23"/>
      <c r="VXH23"/>
      <c r="VXI23"/>
      <c r="VXJ23"/>
      <c r="VXK23"/>
      <c r="VXL23"/>
      <c r="VXM23"/>
      <c r="VXN23"/>
      <c r="VXO23"/>
      <c r="VXP23"/>
      <c r="VXQ23"/>
      <c r="VXR23"/>
      <c r="VXS23"/>
      <c r="VXT23"/>
      <c r="VXU23"/>
      <c r="VXV23"/>
      <c r="VXW23"/>
      <c r="VXX23"/>
      <c r="VXY23"/>
      <c r="VXZ23"/>
      <c r="VYA23"/>
      <c r="VYB23"/>
      <c r="VYC23"/>
      <c r="VYD23"/>
      <c r="VYE23"/>
      <c r="VYF23"/>
      <c r="VYG23"/>
      <c r="VYH23"/>
      <c r="VYI23"/>
      <c r="VYJ23"/>
      <c r="VYK23"/>
      <c r="VYL23"/>
      <c r="VYM23"/>
      <c r="VYN23"/>
      <c r="VYO23"/>
      <c r="VYP23"/>
      <c r="VYQ23"/>
      <c r="VYR23"/>
      <c r="VYS23"/>
      <c r="VYT23"/>
      <c r="VYU23"/>
      <c r="VYV23"/>
      <c r="VYW23"/>
      <c r="VYX23"/>
      <c r="VYY23"/>
      <c r="VYZ23"/>
      <c r="VZA23"/>
      <c r="VZB23"/>
      <c r="VZC23"/>
      <c r="VZD23"/>
      <c r="VZE23"/>
      <c r="VZF23"/>
      <c r="VZG23"/>
      <c r="VZH23"/>
      <c r="VZI23"/>
      <c r="VZJ23"/>
      <c r="VZK23"/>
      <c r="VZL23"/>
      <c r="VZM23"/>
      <c r="VZN23"/>
      <c r="VZO23"/>
      <c r="VZP23"/>
      <c r="VZQ23"/>
      <c r="VZR23"/>
      <c r="VZS23"/>
      <c r="VZT23"/>
      <c r="VZU23"/>
      <c r="VZV23"/>
      <c r="VZW23"/>
      <c r="VZX23"/>
      <c r="VZY23"/>
      <c r="VZZ23"/>
      <c r="WAA23"/>
      <c r="WAB23"/>
      <c r="WAC23"/>
      <c r="WAD23"/>
      <c r="WAE23"/>
      <c r="WAF23"/>
      <c r="WAG23"/>
      <c r="WAH23"/>
      <c r="WAI23"/>
      <c r="WAJ23"/>
      <c r="WAK23"/>
      <c r="WAL23"/>
      <c r="WAM23"/>
      <c r="WAN23"/>
      <c r="WAO23"/>
      <c r="WAP23"/>
      <c r="WAQ23"/>
      <c r="WAR23"/>
      <c r="WAS23"/>
      <c r="WAT23"/>
      <c r="WAU23"/>
      <c r="WAV23"/>
      <c r="WAW23"/>
      <c r="WAX23"/>
      <c r="WAY23"/>
      <c r="WAZ23"/>
      <c r="WBA23"/>
      <c r="WBB23"/>
      <c r="WBC23"/>
      <c r="WBD23"/>
      <c r="WBE23"/>
      <c r="WBF23"/>
      <c r="WBG23"/>
      <c r="WBH23"/>
      <c r="WBI23"/>
      <c r="WBJ23"/>
      <c r="WBK23"/>
      <c r="WBL23"/>
      <c r="WBM23"/>
      <c r="WBN23"/>
      <c r="WBO23"/>
      <c r="WBP23"/>
      <c r="WBQ23"/>
      <c r="WBR23"/>
      <c r="WBS23"/>
      <c r="WBT23"/>
      <c r="WBU23"/>
      <c r="WBV23"/>
      <c r="WBW23"/>
      <c r="WBX23"/>
      <c r="WBY23"/>
      <c r="WBZ23"/>
      <c r="WCA23"/>
      <c r="WCB23"/>
      <c r="WCC23"/>
      <c r="WCD23"/>
      <c r="WCE23"/>
      <c r="WCF23"/>
      <c r="WCG23"/>
      <c r="WCH23"/>
      <c r="WCI23"/>
      <c r="WCJ23"/>
      <c r="WCK23"/>
      <c r="WCL23"/>
      <c r="WCM23"/>
      <c r="WCN23"/>
      <c r="WCO23"/>
      <c r="WCP23"/>
      <c r="WCQ23"/>
      <c r="WCR23"/>
      <c r="WCS23"/>
      <c r="WCT23"/>
      <c r="WCU23"/>
      <c r="WCV23"/>
      <c r="WCW23"/>
      <c r="WCX23"/>
      <c r="WCY23"/>
      <c r="WCZ23"/>
      <c r="WDA23"/>
      <c r="WDB23"/>
      <c r="WDC23"/>
      <c r="WDD23"/>
      <c r="WDE23"/>
      <c r="WDF23"/>
      <c r="WDG23"/>
      <c r="WDH23"/>
      <c r="WDI23"/>
      <c r="WDJ23"/>
      <c r="WDK23"/>
      <c r="WDL23"/>
      <c r="WDM23"/>
      <c r="WDN23"/>
      <c r="WDO23"/>
      <c r="WDP23"/>
      <c r="WDQ23"/>
      <c r="WDR23"/>
      <c r="WDS23"/>
      <c r="WDT23"/>
      <c r="WDU23"/>
      <c r="WDV23"/>
      <c r="WDW23"/>
      <c r="WDX23"/>
      <c r="WDY23"/>
      <c r="WDZ23"/>
      <c r="WEA23"/>
      <c r="WEB23"/>
      <c r="WEC23"/>
      <c r="WED23"/>
      <c r="WEE23"/>
      <c r="WEF23"/>
      <c r="WEG23"/>
      <c r="WEH23"/>
      <c r="WEI23"/>
      <c r="WEJ23"/>
      <c r="WEK23"/>
      <c r="WEL23"/>
      <c r="WEM23"/>
      <c r="WEN23"/>
      <c r="WEO23"/>
      <c r="WEP23"/>
      <c r="WEQ23"/>
      <c r="WER23"/>
      <c r="WES23"/>
      <c r="WET23"/>
      <c r="WEU23"/>
      <c r="WEV23"/>
      <c r="WEW23"/>
      <c r="WEX23"/>
      <c r="WEY23"/>
      <c r="WEZ23"/>
      <c r="WFA23"/>
      <c r="WFB23"/>
      <c r="WFC23"/>
      <c r="WFD23"/>
      <c r="WFE23"/>
      <c r="WFF23"/>
      <c r="WFG23"/>
      <c r="WFH23"/>
      <c r="WFI23"/>
      <c r="WFJ23"/>
      <c r="WFK23"/>
      <c r="WFL23"/>
      <c r="WFM23"/>
      <c r="WFN23"/>
      <c r="WFO23"/>
      <c r="WFP23"/>
      <c r="WFQ23"/>
      <c r="WFR23"/>
      <c r="WFS23"/>
      <c r="WFT23"/>
      <c r="WFU23"/>
      <c r="WFV23"/>
      <c r="WFW23"/>
      <c r="WFX23"/>
      <c r="WFY23"/>
      <c r="WFZ23"/>
      <c r="WGA23"/>
      <c r="WGB23"/>
      <c r="WGC23"/>
      <c r="WGD23"/>
      <c r="WGE23"/>
      <c r="WGF23"/>
      <c r="WGG23"/>
      <c r="WGH23"/>
      <c r="WGI23"/>
      <c r="WGJ23"/>
      <c r="WGK23"/>
      <c r="WGL23"/>
      <c r="WGM23"/>
      <c r="WGN23"/>
      <c r="WGO23"/>
      <c r="WGP23"/>
      <c r="WGQ23"/>
      <c r="WGR23"/>
      <c r="WGS23"/>
      <c r="WGT23"/>
      <c r="WGU23"/>
      <c r="WGV23"/>
      <c r="WGW23"/>
      <c r="WGX23"/>
      <c r="WGY23"/>
      <c r="WGZ23"/>
      <c r="WHA23"/>
      <c r="WHB23"/>
      <c r="WHC23"/>
      <c r="WHD23"/>
      <c r="WHE23"/>
      <c r="WHF23"/>
      <c r="WHG23"/>
      <c r="WHH23"/>
      <c r="WHI23"/>
      <c r="WHJ23"/>
      <c r="WHK23"/>
      <c r="WHL23"/>
      <c r="WHM23"/>
      <c r="WHN23"/>
      <c r="WHO23"/>
      <c r="WHP23"/>
      <c r="WHQ23"/>
      <c r="WHR23"/>
      <c r="WHS23"/>
      <c r="WHT23"/>
      <c r="WHU23"/>
      <c r="WHV23"/>
      <c r="WHW23"/>
      <c r="WHX23"/>
      <c r="WHY23"/>
      <c r="WHZ23"/>
      <c r="WIA23"/>
      <c r="WIB23"/>
      <c r="WIC23"/>
      <c r="WID23"/>
      <c r="WIE23"/>
      <c r="WIF23"/>
      <c r="WIG23"/>
      <c r="WIH23"/>
      <c r="WII23"/>
      <c r="WIJ23"/>
      <c r="WIK23"/>
      <c r="WIL23"/>
      <c r="WIM23"/>
      <c r="WIN23"/>
      <c r="WIO23"/>
      <c r="WIP23"/>
      <c r="WIQ23"/>
      <c r="WIR23"/>
      <c r="WIS23"/>
      <c r="WIT23"/>
      <c r="WIU23"/>
      <c r="WIV23"/>
      <c r="WIW23"/>
      <c r="WIX23"/>
      <c r="WIY23"/>
      <c r="WIZ23"/>
      <c r="WJA23"/>
      <c r="WJB23"/>
      <c r="WJC23"/>
      <c r="WJD23"/>
      <c r="WJE23"/>
      <c r="WJF23"/>
      <c r="WJG23"/>
      <c r="WJH23"/>
      <c r="WJI23"/>
      <c r="WJJ23"/>
      <c r="WJK23"/>
      <c r="WJL23"/>
      <c r="WJM23"/>
      <c r="WJN23"/>
      <c r="WJO23"/>
      <c r="WJP23"/>
      <c r="WJQ23"/>
      <c r="WJR23"/>
      <c r="WJS23"/>
      <c r="WJT23"/>
      <c r="WJU23"/>
      <c r="WJV23"/>
      <c r="WJW23"/>
      <c r="WJX23"/>
      <c r="WJY23"/>
      <c r="WJZ23"/>
      <c r="WKA23"/>
      <c r="WKB23"/>
      <c r="WKC23"/>
      <c r="WKD23"/>
      <c r="WKE23"/>
      <c r="WKF23"/>
      <c r="WKG23"/>
      <c r="WKH23"/>
      <c r="WKI23"/>
      <c r="WKJ23"/>
      <c r="WKK23"/>
      <c r="WKL23"/>
      <c r="WKM23"/>
      <c r="WKN23"/>
      <c r="WKO23"/>
      <c r="WKP23"/>
      <c r="WKQ23"/>
      <c r="WKR23"/>
      <c r="WKS23"/>
      <c r="WKT23"/>
      <c r="WKU23"/>
      <c r="WKV23"/>
      <c r="WKW23"/>
      <c r="WKX23"/>
      <c r="WKY23"/>
      <c r="WKZ23"/>
      <c r="WLA23"/>
      <c r="WLB23"/>
      <c r="WLC23"/>
      <c r="WLD23"/>
      <c r="WLE23"/>
      <c r="WLF23"/>
      <c r="WLG23"/>
      <c r="WLH23"/>
      <c r="WLI23"/>
      <c r="WLJ23"/>
      <c r="WLK23"/>
      <c r="WLL23"/>
      <c r="WLM23"/>
      <c r="WLN23"/>
      <c r="WLO23"/>
      <c r="WLP23"/>
      <c r="WLQ23"/>
      <c r="WLR23"/>
      <c r="WLS23"/>
      <c r="WLT23"/>
      <c r="WLU23"/>
      <c r="WLV23"/>
      <c r="WLW23"/>
      <c r="WLX23"/>
      <c r="WLY23"/>
      <c r="WLZ23"/>
      <c r="WMA23"/>
      <c r="WMB23"/>
      <c r="WMC23"/>
      <c r="WMD23"/>
      <c r="WME23"/>
      <c r="WMF23"/>
      <c r="WMG23"/>
      <c r="WMH23"/>
      <c r="WMI23"/>
      <c r="WMJ23"/>
      <c r="WMK23"/>
      <c r="WML23"/>
      <c r="WMM23"/>
      <c r="WMN23"/>
      <c r="WMO23"/>
      <c r="WMP23"/>
      <c r="WMQ23"/>
      <c r="WMR23"/>
      <c r="WMS23"/>
      <c r="WMT23"/>
      <c r="WMU23"/>
      <c r="WMV23"/>
      <c r="WMW23"/>
      <c r="WMX23"/>
      <c r="WMY23"/>
      <c r="WMZ23"/>
      <c r="WNA23"/>
      <c r="WNB23"/>
      <c r="WNC23"/>
      <c r="WND23"/>
      <c r="WNE23"/>
      <c r="WNF23"/>
      <c r="WNG23"/>
      <c r="WNH23"/>
      <c r="WNI23"/>
      <c r="WNJ23"/>
      <c r="WNK23"/>
      <c r="WNL23"/>
      <c r="WNM23"/>
      <c r="WNN23"/>
      <c r="WNO23"/>
      <c r="WNP23"/>
      <c r="WNQ23"/>
      <c r="WNR23"/>
      <c r="WNS23"/>
      <c r="WNT23"/>
      <c r="WNU23"/>
      <c r="WNV23"/>
      <c r="WNW23"/>
      <c r="WNX23"/>
      <c r="WNY23"/>
      <c r="WNZ23"/>
      <c r="WOA23"/>
      <c r="WOB23"/>
      <c r="WOC23"/>
      <c r="WOD23"/>
      <c r="WOE23"/>
      <c r="WOF23"/>
      <c r="WOG23"/>
      <c r="WOH23"/>
      <c r="WOI23"/>
      <c r="WOJ23"/>
      <c r="WOK23"/>
      <c r="WOL23"/>
      <c r="WOM23"/>
      <c r="WON23"/>
      <c r="WOO23"/>
      <c r="WOP23"/>
      <c r="WOQ23"/>
      <c r="WOR23"/>
      <c r="WOS23"/>
      <c r="WOT23"/>
      <c r="WOU23"/>
      <c r="WOV23"/>
      <c r="WOW23"/>
      <c r="WOX23"/>
      <c r="WOY23"/>
      <c r="WOZ23"/>
      <c r="WPA23"/>
      <c r="WPB23"/>
      <c r="WPC23"/>
      <c r="WPD23"/>
      <c r="WPE23"/>
      <c r="WPF23"/>
      <c r="WPG23"/>
      <c r="WPH23"/>
      <c r="WPI23"/>
      <c r="WPJ23"/>
      <c r="WPK23"/>
      <c r="WPL23"/>
      <c r="WPM23"/>
      <c r="WPN23"/>
      <c r="WPO23"/>
      <c r="WPP23"/>
      <c r="WPQ23"/>
      <c r="WPR23"/>
      <c r="WPS23"/>
      <c r="WPT23"/>
      <c r="WPU23"/>
      <c r="WPV23"/>
      <c r="WPW23"/>
      <c r="WPX23"/>
      <c r="WPY23"/>
      <c r="WPZ23"/>
      <c r="WQA23"/>
      <c r="WQB23"/>
      <c r="WQC23"/>
      <c r="WQD23"/>
      <c r="WQE23"/>
      <c r="WQF23"/>
      <c r="WQG23"/>
      <c r="WQH23"/>
      <c r="WQI23"/>
      <c r="WQJ23"/>
      <c r="WQK23"/>
      <c r="WQL23"/>
      <c r="WQM23"/>
      <c r="WQN23"/>
      <c r="WQO23"/>
      <c r="WQP23"/>
      <c r="WQQ23"/>
      <c r="WQR23"/>
      <c r="WQS23"/>
      <c r="WQT23"/>
      <c r="WQU23"/>
      <c r="WQV23"/>
      <c r="WQW23"/>
      <c r="WQX23"/>
      <c r="WQY23"/>
      <c r="WQZ23"/>
      <c r="WRA23"/>
      <c r="WRB23"/>
      <c r="WRC23"/>
      <c r="WRD23"/>
      <c r="WRE23"/>
      <c r="WRF23"/>
      <c r="WRG23"/>
      <c r="WRH23"/>
      <c r="WRI23"/>
      <c r="WRJ23"/>
      <c r="WRK23"/>
      <c r="WRL23"/>
      <c r="WRM23"/>
      <c r="WRN23"/>
      <c r="WRO23"/>
      <c r="WRP23"/>
      <c r="WRQ23"/>
      <c r="WRR23"/>
      <c r="WRS23"/>
      <c r="WRT23"/>
      <c r="WRU23"/>
      <c r="WRV23"/>
      <c r="WRW23"/>
      <c r="WRX23"/>
      <c r="WRY23"/>
      <c r="WRZ23"/>
      <c r="WSA23"/>
      <c r="WSB23"/>
      <c r="WSC23"/>
      <c r="WSD23"/>
      <c r="WSE23"/>
      <c r="WSF23"/>
      <c r="WSG23"/>
      <c r="WSH23"/>
      <c r="WSI23"/>
      <c r="WSJ23"/>
      <c r="WSK23"/>
      <c r="WSL23"/>
      <c r="WSM23"/>
      <c r="WSN23"/>
      <c r="WSO23"/>
      <c r="WSP23"/>
      <c r="WSQ23"/>
      <c r="WSR23"/>
      <c r="WSS23"/>
      <c r="WST23"/>
      <c r="WSU23"/>
      <c r="WSV23"/>
      <c r="WSW23"/>
      <c r="WSX23"/>
      <c r="WSY23"/>
      <c r="WSZ23"/>
      <c r="WTA23"/>
      <c r="WTB23"/>
      <c r="WTC23"/>
      <c r="WTD23"/>
      <c r="WTE23"/>
      <c r="WTF23"/>
      <c r="WTG23"/>
      <c r="WTH23"/>
      <c r="WTI23"/>
      <c r="WTJ23"/>
      <c r="WTK23"/>
      <c r="WTL23"/>
      <c r="WTM23"/>
      <c r="WTN23"/>
      <c r="WTO23"/>
      <c r="WTP23"/>
      <c r="WTQ23"/>
      <c r="WTR23"/>
      <c r="WTS23"/>
      <c r="WTT23"/>
      <c r="WTU23"/>
      <c r="WTV23"/>
      <c r="WTW23"/>
      <c r="WTX23"/>
      <c r="WTY23"/>
      <c r="WTZ23"/>
      <c r="WUA23"/>
      <c r="WUB23"/>
      <c r="WUC23"/>
      <c r="WUD23"/>
      <c r="WUE23"/>
      <c r="WUF23"/>
      <c r="WUG23"/>
      <c r="WUH23"/>
      <c r="WUI23"/>
      <c r="WUJ23"/>
      <c r="WUK23"/>
      <c r="WUL23"/>
      <c r="WUM23"/>
      <c r="WUN23"/>
      <c r="WUO23"/>
      <c r="WUP23"/>
      <c r="WUQ23"/>
      <c r="WUR23"/>
      <c r="WUS23"/>
      <c r="WUT23"/>
      <c r="WUU23"/>
      <c r="WUV23"/>
      <c r="WUW23"/>
      <c r="WUX23"/>
      <c r="WUY23"/>
      <c r="WUZ23"/>
      <c r="WVA23"/>
      <c r="WVB23"/>
      <c r="WVC23"/>
      <c r="WVD23"/>
      <c r="WVE23"/>
      <c r="WVF23"/>
      <c r="WVG23"/>
      <c r="WVH23"/>
      <c r="WVI23"/>
      <c r="WVJ23"/>
      <c r="WVK23"/>
      <c r="WVL23"/>
      <c r="WVM23"/>
      <c r="WVN23"/>
      <c r="WVO23"/>
      <c r="WVP23"/>
      <c r="WVQ23"/>
      <c r="WVR23"/>
      <c r="WVS23"/>
      <c r="WVT23"/>
      <c r="WVU23"/>
      <c r="WVV23"/>
      <c r="WVW23"/>
      <c r="WVX23"/>
      <c r="WVY23"/>
      <c r="WVZ23"/>
      <c r="WWA23"/>
      <c r="WWB23"/>
      <c r="WWC23"/>
      <c r="WWD23"/>
      <c r="WWE23"/>
      <c r="WWF23"/>
      <c r="WWG23"/>
      <c r="WWH23"/>
      <c r="WWI23"/>
      <c r="WWJ23"/>
      <c r="WWK23"/>
      <c r="WWL23"/>
      <c r="WWM23"/>
      <c r="WWN23"/>
      <c r="WWO23"/>
      <c r="WWP23"/>
      <c r="WWQ23"/>
      <c r="WWR23"/>
      <c r="WWS23"/>
      <c r="WWT23"/>
      <c r="WWU23"/>
      <c r="WWV23"/>
      <c r="WWW23"/>
      <c r="WWX23"/>
      <c r="WWY23"/>
      <c r="WWZ23"/>
      <c r="WXA23"/>
      <c r="WXB23"/>
      <c r="WXC23"/>
      <c r="WXD23"/>
      <c r="WXE23"/>
      <c r="WXF23"/>
      <c r="WXG23"/>
      <c r="WXH23"/>
      <c r="WXI23"/>
      <c r="WXJ23"/>
      <c r="WXK23"/>
      <c r="WXL23"/>
      <c r="WXM23"/>
      <c r="WXN23"/>
      <c r="WXO23"/>
      <c r="WXP23"/>
      <c r="WXQ23"/>
      <c r="WXR23"/>
      <c r="WXS23"/>
      <c r="WXT23"/>
      <c r="WXU23"/>
      <c r="WXV23"/>
      <c r="WXW23"/>
      <c r="WXX23"/>
      <c r="WXY23"/>
      <c r="WXZ23"/>
      <c r="WYA23"/>
      <c r="WYB23"/>
      <c r="WYC23"/>
      <c r="WYD23"/>
      <c r="WYE23"/>
      <c r="WYF23"/>
      <c r="WYG23"/>
      <c r="WYH23"/>
      <c r="WYI23"/>
      <c r="WYJ23"/>
      <c r="WYK23"/>
      <c r="WYL23"/>
      <c r="WYM23"/>
      <c r="WYN23"/>
      <c r="WYO23"/>
      <c r="WYP23"/>
      <c r="WYQ23"/>
      <c r="WYR23"/>
      <c r="WYS23"/>
      <c r="WYT23"/>
      <c r="WYU23"/>
      <c r="WYV23"/>
      <c r="WYW23"/>
      <c r="WYX23"/>
      <c r="WYY23"/>
      <c r="WYZ23"/>
      <c r="WZA23"/>
      <c r="WZB23"/>
      <c r="WZC23"/>
      <c r="WZD23"/>
      <c r="WZE23"/>
      <c r="WZF23"/>
      <c r="WZG23"/>
      <c r="WZH23"/>
      <c r="WZI23"/>
      <c r="WZJ23"/>
      <c r="WZK23"/>
      <c r="WZL23"/>
      <c r="WZM23"/>
      <c r="WZN23"/>
      <c r="WZO23"/>
      <c r="WZP23"/>
      <c r="WZQ23"/>
      <c r="WZR23"/>
      <c r="WZS23"/>
      <c r="WZT23"/>
      <c r="WZU23"/>
      <c r="WZV23"/>
      <c r="WZW23"/>
      <c r="WZX23"/>
      <c r="WZY23"/>
      <c r="WZZ23"/>
      <c r="XAA23"/>
      <c r="XAB23"/>
      <c r="XAC23"/>
      <c r="XAD23"/>
      <c r="XAE23"/>
      <c r="XAF23"/>
      <c r="XAG23"/>
      <c r="XAH23"/>
      <c r="XAI23"/>
      <c r="XAJ23"/>
      <c r="XAK23"/>
      <c r="XAL23"/>
      <c r="XAM23"/>
      <c r="XAN23"/>
      <c r="XAO23"/>
      <c r="XAP23"/>
      <c r="XAQ23"/>
      <c r="XAR23"/>
      <c r="XAS23"/>
      <c r="XAT23"/>
      <c r="XAU23"/>
      <c r="XAV23"/>
      <c r="XAW23"/>
      <c r="XAX23"/>
      <c r="XAY23"/>
      <c r="XAZ23"/>
      <c r="XBA23"/>
      <c r="XBB23"/>
      <c r="XBC23"/>
      <c r="XBD23"/>
      <c r="XBE23"/>
      <c r="XBF23"/>
      <c r="XBG23"/>
      <c r="XBH23"/>
      <c r="XBI23"/>
      <c r="XBJ23"/>
      <c r="XBK23"/>
      <c r="XBL23"/>
      <c r="XBM23"/>
      <c r="XBN23"/>
      <c r="XBO23"/>
      <c r="XBP23"/>
      <c r="XBQ23"/>
    </row>
    <row r="24" spans="1:16293" ht="15" customHeight="1" x14ac:dyDescent="0.25">
      <c r="A24" s="120"/>
      <c r="B24" s="121"/>
      <c r="C24" s="121"/>
      <c r="D24" s="121"/>
      <c r="E24" s="121"/>
      <c r="F24" s="121"/>
      <c r="G24" s="121"/>
      <c r="H24" s="422"/>
      <c r="I24" s="422"/>
      <c r="J24" s="121"/>
      <c r="K24" s="55"/>
      <c r="L24" s="55"/>
      <c r="M24" s="55"/>
      <c r="N24" s="55"/>
      <c r="O24" s="47"/>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row>
    <row r="25" spans="1:16293" ht="15" customHeight="1" x14ac:dyDescent="0.25">
      <c r="A25" s="584" t="s">
        <v>561</v>
      </c>
      <c r="B25" s="584"/>
      <c r="C25" s="584"/>
      <c r="D25" s="584"/>
      <c r="E25" s="584"/>
      <c r="F25" s="584"/>
      <c r="G25" s="584"/>
      <c r="H25" s="584"/>
      <c r="I25" s="584"/>
      <c r="J25" s="584"/>
      <c r="K25" s="55"/>
      <c r="L25" s="55"/>
      <c r="M25" s="55"/>
      <c r="N25" s="55"/>
      <c r="O25" s="47"/>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row>
    <row r="26" spans="1:16293" ht="12.75" x14ac:dyDescent="0.2">
      <c r="A26" s="306"/>
      <c r="B26" s="306"/>
      <c r="C26" s="306"/>
      <c r="D26" s="306"/>
      <c r="E26" s="306"/>
      <c r="F26" s="306"/>
      <c r="G26" s="306"/>
      <c r="H26" s="306"/>
      <c r="I26" s="306"/>
      <c r="J26" s="306"/>
      <c r="K26" s="1"/>
      <c r="L26" s="1"/>
      <c r="M26" s="1"/>
      <c r="N26" s="1"/>
    </row>
    <row r="27" spans="1:16293" ht="12.75" x14ac:dyDescent="0.2">
      <c r="A27" s="1"/>
      <c r="K27" s="1"/>
      <c r="L27" s="1"/>
      <c r="M27" s="1"/>
      <c r="N27" s="1"/>
    </row>
    <row r="28" spans="1:16293" ht="12.75" x14ac:dyDescent="0.2">
      <c r="A28" s="1"/>
      <c r="K28" s="1"/>
      <c r="L28" s="1"/>
      <c r="M28" s="1"/>
      <c r="N28" s="1"/>
    </row>
    <row r="29" spans="1:16293" ht="12.75" x14ac:dyDescent="0.2">
      <c r="A29" s="1"/>
      <c r="K29" s="1"/>
      <c r="L29" s="1"/>
      <c r="M29" s="1"/>
      <c r="N29" s="1"/>
    </row>
    <row r="30" spans="1:16293" ht="12.75" x14ac:dyDescent="0.2">
      <c r="A30" s="1"/>
      <c r="K30" s="1"/>
      <c r="L30" s="1"/>
      <c r="M30" s="1"/>
      <c r="N30" s="1"/>
    </row>
    <row r="31" spans="1:16293" ht="12.75" x14ac:dyDescent="0.2">
      <c r="A31" s="1"/>
      <c r="K31" s="1"/>
      <c r="L31" s="1"/>
      <c r="M31" s="1"/>
      <c r="N31" s="1"/>
    </row>
    <row r="32" spans="1:16293" ht="12.75" x14ac:dyDescent="0.2">
      <c r="A32" s="1"/>
      <c r="K32" s="1"/>
      <c r="L32" s="1"/>
      <c r="M32" s="1"/>
      <c r="N32" s="1"/>
    </row>
    <row r="33" spans="1:14" ht="12.75" x14ac:dyDescent="0.2">
      <c r="A33" s="1"/>
      <c r="K33" s="1"/>
      <c r="L33" s="1"/>
      <c r="M33" s="1"/>
      <c r="N33" s="1"/>
    </row>
  </sheetData>
  <mergeCells count="12">
    <mergeCell ref="A25:J25"/>
    <mergeCell ref="J2:J3"/>
    <mergeCell ref="A1:J1"/>
    <mergeCell ref="A2:A3"/>
    <mergeCell ref="B2:B3"/>
    <mergeCell ref="C2:C3"/>
    <mergeCell ref="D2:D3"/>
    <mergeCell ref="E2:E3"/>
    <mergeCell ref="F2:F3"/>
    <mergeCell ref="G2:G3"/>
    <mergeCell ref="H2:H3"/>
    <mergeCell ref="I2:I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zoomScaleNormal="100" workbookViewId="0">
      <selection activeCell="H8" sqref="H8"/>
    </sheetView>
  </sheetViews>
  <sheetFormatPr defaultColWidth="9.140625" defaultRowHeight="12.75" x14ac:dyDescent="0.2"/>
  <cols>
    <col min="1" max="1" width="44.140625" style="2" customWidth="1"/>
    <col min="2" max="6" width="10.140625" style="1" customWidth="1"/>
    <col min="7" max="7" width="18" style="1" customWidth="1"/>
    <col min="8" max="8" width="14.28515625" style="1" customWidth="1"/>
    <col min="9" max="9" width="15.28515625" style="1" customWidth="1"/>
    <col min="10" max="10" width="14.28515625" style="1" customWidth="1"/>
    <col min="11" max="11" width="15.140625" style="1" customWidth="1"/>
    <col min="12" max="16384" width="9.140625" style="1"/>
  </cols>
  <sheetData>
    <row r="1" spans="1:13" customFormat="1" ht="18.75" x14ac:dyDescent="0.25">
      <c r="A1" s="570" t="s">
        <v>444</v>
      </c>
      <c r="B1" s="638"/>
      <c r="C1" s="638"/>
      <c r="D1" s="638"/>
      <c r="E1" s="638"/>
      <c r="F1" s="638"/>
      <c r="G1" s="638"/>
      <c r="H1" s="638"/>
      <c r="I1" s="638"/>
      <c r="J1" s="638"/>
      <c r="K1" s="639"/>
      <c r="L1" s="1"/>
      <c r="M1" s="1"/>
    </row>
    <row r="2" spans="1:13" customFormat="1" ht="15" x14ac:dyDescent="0.25">
      <c r="A2" s="589" t="s">
        <v>505</v>
      </c>
      <c r="B2" s="663" t="s">
        <v>21</v>
      </c>
      <c r="C2" s="663"/>
      <c r="D2" s="663"/>
      <c r="E2" s="663"/>
      <c r="F2" s="663"/>
      <c r="G2" s="663"/>
      <c r="H2" s="665" t="s">
        <v>567</v>
      </c>
      <c r="I2" s="666"/>
      <c r="J2" s="666"/>
      <c r="K2" s="664" t="s">
        <v>566</v>
      </c>
      <c r="L2" s="5"/>
      <c r="M2" s="5"/>
    </row>
    <row r="3" spans="1:13" customFormat="1" ht="67.5" customHeight="1" thickBot="1" x14ac:dyDescent="0.3">
      <c r="A3" s="590"/>
      <c r="B3" s="423" t="s">
        <v>22</v>
      </c>
      <c r="C3" s="423" t="s">
        <v>23</v>
      </c>
      <c r="D3" s="423" t="s">
        <v>24</v>
      </c>
      <c r="E3" s="424" t="s">
        <v>25</v>
      </c>
      <c r="F3" s="423" t="s">
        <v>26</v>
      </c>
      <c r="G3" s="423" t="s">
        <v>54</v>
      </c>
      <c r="H3" s="423" t="s">
        <v>564</v>
      </c>
      <c r="I3" s="424" t="s">
        <v>486</v>
      </c>
      <c r="J3" s="423" t="s">
        <v>565</v>
      </c>
      <c r="K3" s="664"/>
      <c r="L3" s="5"/>
      <c r="M3" s="5"/>
    </row>
    <row r="4" spans="1:13" customFormat="1" ht="15" customHeight="1" x14ac:dyDescent="0.25">
      <c r="A4" s="159" t="s">
        <v>508</v>
      </c>
      <c r="B4" s="425">
        <v>0.41599999999999998</v>
      </c>
      <c r="C4" s="426">
        <v>2.3359999999999999</v>
      </c>
      <c r="D4" s="426">
        <v>3.504</v>
      </c>
      <c r="E4" s="426">
        <v>1.496</v>
      </c>
      <c r="F4" s="426"/>
      <c r="G4" s="426"/>
      <c r="H4" s="426"/>
      <c r="I4" s="426">
        <v>0.70899999999999996</v>
      </c>
      <c r="J4" s="426"/>
      <c r="K4" s="427"/>
      <c r="L4" s="6"/>
      <c r="M4" s="6"/>
    </row>
    <row r="5" spans="1:13" customFormat="1" ht="15" customHeight="1" x14ac:dyDescent="0.25">
      <c r="A5" s="187" t="s">
        <v>423</v>
      </c>
      <c r="B5" s="428"/>
      <c r="C5" s="429"/>
      <c r="D5" s="429"/>
      <c r="E5" s="429"/>
      <c r="F5" s="429"/>
      <c r="G5" s="429"/>
      <c r="H5" s="429"/>
      <c r="I5" s="429"/>
      <c r="J5" s="429"/>
      <c r="K5" s="430"/>
      <c r="L5" s="6"/>
      <c r="M5" s="6"/>
    </row>
    <row r="6" spans="1:13" customFormat="1" ht="15" customHeight="1" x14ac:dyDescent="0.25">
      <c r="A6" s="187" t="s">
        <v>424</v>
      </c>
      <c r="B6" s="428"/>
      <c r="C6" s="429"/>
      <c r="D6" s="429"/>
      <c r="E6" s="429"/>
      <c r="F6" s="429"/>
      <c r="G6" s="429"/>
      <c r="H6" s="429"/>
      <c r="I6" s="429"/>
      <c r="J6" s="429"/>
      <c r="K6" s="430"/>
      <c r="L6" s="6"/>
      <c r="M6" s="6"/>
    </row>
    <row r="7" spans="1:13" customFormat="1" ht="15" customHeight="1" x14ac:dyDescent="0.25">
      <c r="A7" s="187" t="s">
        <v>420</v>
      </c>
      <c r="B7" s="428"/>
      <c r="C7" s="429"/>
      <c r="D7" s="429"/>
      <c r="E7" s="429"/>
      <c r="F7" s="429"/>
      <c r="G7" s="429"/>
      <c r="H7" s="429"/>
      <c r="I7" s="429"/>
      <c r="J7" s="429"/>
      <c r="K7" s="430"/>
      <c r="L7" s="6"/>
      <c r="M7" s="6"/>
    </row>
    <row r="8" spans="1:13" customFormat="1" ht="15" customHeight="1" x14ac:dyDescent="0.25">
      <c r="A8" s="187" t="s">
        <v>421</v>
      </c>
      <c r="B8" s="428">
        <v>0.41599999999999998</v>
      </c>
      <c r="C8" s="429">
        <v>0.33500000000000002</v>
      </c>
      <c r="D8" s="429">
        <v>2.504</v>
      </c>
      <c r="E8" s="429">
        <v>0.496</v>
      </c>
      <c r="F8" s="429"/>
      <c r="G8" s="429"/>
      <c r="H8" s="429"/>
      <c r="I8" s="431">
        <v>0.25</v>
      </c>
      <c r="J8" s="429"/>
      <c r="K8" s="430"/>
      <c r="L8" s="6"/>
      <c r="M8" s="6"/>
    </row>
    <row r="9" spans="1:13" customFormat="1" ht="15" customHeight="1" x14ac:dyDescent="0.25">
      <c r="A9" s="187" t="s">
        <v>422</v>
      </c>
      <c r="B9" s="428"/>
      <c r="C9" s="429"/>
      <c r="D9" s="429">
        <v>1</v>
      </c>
      <c r="E9" s="429"/>
      <c r="F9" s="429"/>
      <c r="G9" s="429"/>
      <c r="H9" s="429"/>
      <c r="I9" s="429">
        <v>0.375</v>
      </c>
      <c r="J9" s="429"/>
      <c r="K9" s="430"/>
      <c r="L9" s="6"/>
      <c r="M9" s="6"/>
    </row>
    <row r="10" spans="1:13" customFormat="1" ht="15" customHeight="1" x14ac:dyDescent="0.25">
      <c r="A10" s="187" t="s">
        <v>425</v>
      </c>
      <c r="B10" s="432"/>
      <c r="C10" s="429">
        <v>2.0009999999999999</v>
      </c>
      <c r="D10" s="429"/>
      <c r="E10" s="429">
        <v>1</v>
      </c>
      <c r="F10" s="429"/>
      <c r="G10" s="429"/>
      <c r="H10" s="429"/>
      <c r="I10" s="429">
        <v>8.4000000000000005E-2</v>
      </c>
      <c r="J10" s="429"/>
      <c r="K10" s="430"/>
      <c r="L10" s="6"/>
      <c r="M10" s="6"/>
    </row>
    <row r="11" spans="1:13" customFormat="1" ht="15" customHeight="1" thickBot="1" x14ac:dyDescent="0.3">
      <c r="A11" s="433" t="s">
        <v>445</v>
      </c>
      <c r="B11" s="428">
        <v>0.25</v>
      </c>
      <c r="C11" s="429">
        <v>2.3359999999999999</v>
      </c>
      <c r="D11" s="429">
        <v>2</v>
      </c>
      <c r="E11" s="429">
        <v>1</v>
      </c>
      <c r="F11" s="429"/>
      <c r="G11" s="429"/>
      <c r="H11" s="429"/>
      <c r="I11" s="429"/>
      <c r="J11" s="429"/>
      <c r="K11" s="430"/>
      <c r="L11" s="6"/>
      <c r="M11" s="6"/>
    </row>
    <row r="12" spans="1:13" customFormat="1" ht="15" customHeight="1" x14ac:dyDescent="0.25">
      <c r="A12" s="159" t="s">
        <v>552</v>
      </c>
      <c r="B12" s="425">
        <v>2.2519999999999998</v>
      </c>
      <c r="C12" s="426">
        <v>0.748</v>
      </c>
      <c r="D12" s="426">
        <v>4.8179999999999996</v>
      </c>
      <c r="E12" s="426"/>
      <c r="F12" s="426"/>
      <c r="G12" s="426"/>
      <c r="H12" s="426">
        <v>0.83299999999999996</v>
      </c>
      <c r="I12" s="426">
        <v>1.121</v>
      </c>
      <c r="J12" s="426"/>
      <c r="K12" s="427">
        <v>0.19</v>
      </c>
      <c r="L12" s="6"/>
      <c r="M12" s="6"/>
    </row>
    <row r="13" spans="1:13" customFormat="1" ht="15" customHeight="1" x14ac:dyDescent="0.25">
      <c r="A13" s="187" t="s">
        <v>423</v>
      </c>
      <c r="B13" s="428"/>
      <c r="C13" s="429"/>
      <c r="D13" s="429"/>
      <c r="E13" s="429"/>
      <c r="F13" s="429"/>
      <c r="G13" s="429"/>
      <c r="H13" s="429"/>
      <c r="I13" s="429"/>
      <c r="J13" s="429"/>
      <c r="K13" s="430"/>
      <c r="L13" s="6"/>
      <c r="M13" s="6"/>
    </row>
    <row r="14" spans="1:13" customFormat="1" ht="15" customHeight="1" x14ac:dyDescent="0.25">
      <c r="A14" s="187" t="s">
        <v>424</v>
      </c>
      <c r="B14" s="428"/>
      <c r="C14" s="429"/>
      <c r="D14" s="429"/>
      <c r="E14" s="429"/>
      <c r="F14" s="429"/>
      <c r="G14" s="429"/>
      <c r="H14" s="429"/>
      <c r="I14" s="429">
        <v>0.5</v>
      </c>
      <c r="J14" s="429"/>
      <c r="K14" s="430"/>
      <c r="L14" s="6"/>
      <c r="M14" s="6"/>
    </row>
    <row r="15" spans="1:13" customFormat="1" ht="15" customHeight="1" x14ac:dyDescent="0.25">
      <c r="A15" s="187" t="s">
        <v>420</v>
      </c>
      <c r="B15" s="428"/>
      <c r="C15" s="429"/>
      <c r="D15" s="429"/>
      <c r="E15" s="429"/>
      <c r="F15" s="429"/>
      <c r="G15" s="429"/>
      <c r="H15" s="429"/>
      <c r="I15" s="429"/>
      <c r="J15" s="429"/>
      <c r="K15" s="430"/>
      <c r="L15" s="6"/>
      <c r="M15" s="6"/>
    </row>
    <row r="16" spans="1:13" customFormat="1" ht="15" customHeight="1" x14ac:dyDescent="0.25">
      <c r="A16" s="187" t="s">
        <v>421</v>
      </c>
      <c r="B16" s="428">
        <v>2.2519999999999998</v>
      </c>
      <c r="C16" s="429">
        <v>0.748</v>
      </c>
      <c r="D16" s="429">
        <v>3.8180000000000001</v>
      </c>
      <c r="E16" s="429"/>
      <c r="F16" s="429"/>
      <c r="G16" s="429"/>
      <c r="H16" s="429"/>
      <c r="I16" s="429"/>
      <c r="J16" s="429"/>
      <c r="K16" s="434">
        <v>0.19</v>
      </c>
      <c r="L16" s="6"/>
      <c r="M16" s="6"/>
    </row>
    <row r="17" spans="1:13" customFormat="1" ht="15" customHeight="1" x14ac:dyDescent="0.25">
      <c r="A17" s="187" t="s">
        <v>422</v>
      </c>
      <c r="B17" s="428"/>
      <c r="C17" s="429"/>
      <c r="D17" s="429"/>
      <c r="E17" s="429"/>
      <c r="F17" s="429"/>
      <c r="G17" s="429"/>
      <c r="H17" s="429"/>
      <c r="I17" s="429">
        <v>0.42699999999999999</v>
      </c>
      <c r="J17" s="429"/>
      <c r="K17" s="430"/>
      <c r="L17" s="6"/>
      <c r="M17" s="6"/>
    </row>
    <row r="18" spans="1:13" customFormat="1" ht="15" customHeight="1" x14ac:dyDescent="0.25">
      <c r="A18" s="187" t="s">
        <v>425</v>
      </c>
      <c r="B18" s="432"/>
      <c r="C18" s="429"/>
      <c r="D18" s="429">
        <v>1</v>
      </c>
      <c r="E18" s="429"/>
      <c r="F18" s="429"/>
      <c r="G18" s="429"/>
      <c r="H18" s="429">
        <v>0.83299999999999996</v>
      </c>
      <c r="I18" s="429">
        <v>0.19400000000000001</v>
      </c>
      <c r="J18" s="429"/>
      <c r="K18" s="430"/>
      <c r="L18" s="6"/>
      <c r="M18" s="6"/>
    </row>
    <row r="19" spans="1:13" customFormat="1" ht="15" customHeight="1" thickBot="1" x14ac:dyDescent="0.3">
      <c r="A19" s="433" t="s">
        <v>445</v>
      </c>
      <c r="B19" s="428">
        <v>1</v>
      </c>
      <c r="C19" s="429">
        <v>0.5</v>
      </c>
      <c r="D19" s="429">
        <v>1.8169999999999999</v>
      </c>
      <c r="E19" s="429"/>
      <c r="F19" s="429"/>
      <c r="G19" s="429"/>
      <c r="H19" s="429"/>
      <c r="I19" s="429"/>
      <c r="J19" s="429"/>
      <c r="K19" s="430">
        <v>0.15</v>
      </c>
      <c r="L19" s="6"/>
      <c r="M19" s="6"/>
    </row>
    <row r="20" spans="1:13" customFormat="1" ht="15" customHeight="1" x14ac:dyDescent="0.25">
      <c r="A20" s="159" t="s">
        <v>560</v>
      </c>
      <c r="B20" s="425">
        <v>2.0699999999999998</v>
      </c>
      <c r="C20" s="426">
        <v>3.9590000000000001</v>
      </c>
      <c r="D20" s="426">
        <v>1.3340000000000001</v>
      </c>
      <c r="E20" s="426">
        <v>0.66600000000000004</v>
      </c>
      <c r="F20" s="426">
        <v>0.02</v>
      </c>
      <c r="G20" s="426"/>
      <c r="H20" s="426"/>
      <c r="I20" s="426">
        <v>0.13</v>
      </c>
      <c r="J20" s="426"/>
      <c r="K20" s="427">
        <v>0.247</v>
      </c>
      <c r="L20" s="6"/>
      <c r="M20" s="6"/>
    </row>
    <row r="21" spans="1:13" customFormat="1" ht="15" customHeight="1" x14ac:dyDescent="0.25">
      <c r="A21" s="187" t="s">
        <v>423</v>
      </c>
      <c r="B21" s="428"/>
      <c r="C21" s="429"/>
      <c r="D21" s="429"/>
      <c r="E21" s="429"/>
      <c r="F21" s="429"/>
      <c r="G21" s="429"/>
      <c r="H21" s="429"/>
      <c r="I21" s="429"/>
      <c r="J21" s="429"/>
      <c r="K21" s="430"/>
      <c r="L21" s="6"/>
      <c r="M21" s="6"/>
    </row>
    <row r="22" spans="1:13" customFormat="1" ht="15" customHeight="1" x14ac:dyDescent="0.25">
      <c r="A22" s="187" t="s">
        <v>424</v>
      </c>
      <c r="B22" s="428"/>
      <c r="C22" s="429"/>
      <c r="D22" s="429"/>
      <c r="E22" s="429"/>
      <c r="F22" s="429"/>
      <c r="G22" s="429"/>
      <c r="H22" s="429"/>
      <c r="I22" s="429"/>
      <c r="J22" s="429"/>
      <c r="K22" s="430"/>
      <c r="L22" s="6"/>
      <c r="M22" s="6"/>
    </row>
    <row r="23" spans="1:13" customFormat="1" ht="15" customHeight="1" x14ac:dyDescent="0.25">
      <c r="A23" s="187" t="s">
        <v>420</v>
      </c>
      <c r="B23" s="428"/>
      <c r="C23" s="429"/>
      <c r="D23" s="429"/>
      <c r="E23" s="429"/>
      <c r="F23" s="429"/>
      <c r="G23" s="429"/>
      <c r="H23" s="429"/>
      <c r="I23" s="429"/>
      <c r="J23" s="429"/>
      <c r="K23" s="430"/>
      <c r="L23" s="6"/>
      <c r="M23" s="6"/>
    </row>
    <row r="24" spans="1:13" customFormat="1" ht="15" customHeight="1" x14ac:dyDescent="0.25">
      <c r="A24" s="187" t="s">
        <v>421</v>
      </c>
      <c r="B24" s="428">
        <v>2.0699999999999998</v>
      </c>
      <c r="C24" s="429">
        <v>3.9590000000000001</v>
      </c>
      <c r="D24" s="429">
        <v>1.3340000000000001</v>
      </c>
      <c r="E24" s="429">
        <v>0.66600000000000004</v>
      </c>
      <c r="F24" s="429"/>
      <c r="G24" s="429"/>
      <c r="H24" s="429"/>
      <c r="I24" s="431">
        <v>0.13</v>
      </c>
      <c r="J24" s="429"/>
      <c r="K24" s="430">
        <v>0.247</v>
      </c>
      <c r="L24" s="6"/>
      <c r="M24" s="6"/>
    </row>
    <row r="25" spans="1:13" customFormat="1" ht="15" customHeight="1" x14ac:dyDescent="0.25">
      <c r="A25" s="187" t="s">
        <v>422</v>
      </c>
      <c r="B25" s="428"/>
      <c r="C25" s="429"/>
      <c r="D25" s="429"/>
      <c r="E25" s="429"/>
      <c r="F25" s="429"/>
      <c r="G25" s="429"/>
      <c r="H25" s="429"/>
      <c r="I25" s="431"/>
      <c r="J25" s="429"/>
      <c r="K25" s="430"/>
      <c r="L25" s="6"/>
      <c r="M25" s="6"/>
    </row>
    <row r="26" spans="1:13" customFormat="1" ht="15" customHeight="1" x14ac:dyDescent="0.25">
      <c r="A26" s="187" t="s">
        <v>425</v>
      </c>
      <c r="B26" s="432"/>
      <c r="C26" s="429"/>
      <c r="D26" s="429"/>
      <c r="E26" s="429"/>
      <c r="F26" s="431">
        <v>0.02</v>
      </c>
      <c r="G26" s="429"/>
      <c r="H26" s="429"/>
      <c r="I26" s="431"/>
      <c r="J26" s="429"/>
      <c r="K26" s="430"/>
      <c r="L26" s="6"/>
      <c r="M26" s="6"/>
    </row>
    <row r="27" spans="1:13" customFormat="1" ht="15" customHeight="1" thickBot="1" x14ac:dyDescent="0.3">
      <c r="A27" s="433" t="s">
        <v>445</v>
      </c>
      <c r="B27" s="428"/>
      <c r="C27" s="429">
        <v>1.7090000000000001</v>
      </c>
      <c r="D27" s="429">
        <v>0.33400000000000002</v>
      </c>
      <c r="E27" s="429">
        <v>0.66600000000000004</v>
      </c>
      <c r="F27" s="429"/>
      <c r="G27" s="429"/>
      <c r="H27" s="429"/>
      <c r="I27" s="431">
        <v>0.13</v>
      </c>
      <c r="J27" s="429"/>
      <c r="K27" s="430">
        <v>0.247</v>
      </c>
      <c r="L27" s="6"/>
      <c r="M27" s="6"/>
    </row>
    <row r="28" spans="1:13" customFormat="1" ht="15" customHeight="1" x14ac:dyDescent="0.25">
      <c r="A28" s="159" t="s">
        <v>554</v>
      </c>
      <c r="B28" s="425"/>
      <c r="C28" s="426">
        <v>1.02</v>
      </c>
      <c r="D28" s="426">
        <v>1</v>
      </c>
      <c r="E28" s="426"/>
      <c r="F28" s="426"/>
      <c r="G28" s="426"/>
      <c r="H28" s="426">
        <v>1</v>
      </c>
      <c r="I28" s="426">
        <v>0.83</v>
      </c>
      <c r="J28" s="426">
        <v>1.6339999999999999</v>
      </c>
      <c r="K28" s="427">
        <v>1.82</v>
      </c>
      <c r="L28" s="6"/>
      <c r="M28" s="6"/>
    </row>
    <row r="29" spans="1:13" customFormat="1" ht="15" customHeight="1" x14ac:dyDescent="0.25">
      <c r="A29" s="187" t="s">
        <v>423</v>
      </c>
      <c r="B29" s="428"/>
      <c r="C29" s="429"/>
      <c r="D29" s="429"/>
      <c r="E29" s="429"/>
      <c r="F29" s="429"/>
      <c r="G29" s="429"/>
      <c r="H29" s="429"/>
      <c r="I29" s="429"/>
      <c r="J29" s="429"/>
      <c r="K29" s="430"/>
      <c r="L29" s="6"/>
      <c r="M29" s="6"/>
    </row>
    <row r="30" spans="1:13" customFormat="1" ht="15" customHeight="1" x14ac:dyDescent="0.25">
      <c r="A30" s="187" t="s">
        <v>424</v>
      </c>
      <c r="B30" s="428"/>
      <c r="C30" s="429"/>
      <c r="D30" s="429"/>
      <c r="E30" s="429"/>
      <c r="F30" s="429"/>
      <c r="G30" s="429"/>
      <c r="H30" s="429"/>
      <c r="I30" s="429"/>
      <c r="J30" s="429"/>
      <c r="K30" s="430"/>
      <c r="L30" s="6"/>
      <c r="M30" s="6"/>
    </row>
    <row r="31" spans="1:13" customFormat="1" ht="15" customHeight="1" x14ac:dyDescent="0.25">
      <c r="A31" s="187" t="s">
        <v>420</v>
      </c>
      <c r="B31" s="428"/>
      <c r="C31" s="429"/>
      <c r="D31" s="429"/>
      <c r="E31" s="429"/>
      <c r="F31" s="429"/>
      <c r="G31" s="429"/>
      <c r="H31" s="429"/>
      <c r="I31" s="429"/>
      <c r="J31" s="429"/>
      <c r="K31" s="430"/>
      <c r="L31" s="6"/>
      <c r="M31" s="6"/>
    </row>
    <row r="32" spans="1:13" customFormat="1" ht="15" customHeight="1" x14ac:dyDescent="0.25">
      <c r="A32" s="187" t="s">
        <v>421</v>
      </c>
      <c r="B32" s="428"/>
      <c r="C32" s="431">
        <v>1.02</v>
      </c>
      <c r="D32" s="429">
        <v>1</v>
      </c>
      <c r="E32" s="429"/>
      <c r="F32" s="429"/>
      <c r="G32" s="429"/>
      <c r="H32" s="429"/>
      <c r="I32" s="431">
        <v>0.83</v>
      </c>
      <c r="J32" s="429">
        <v>1.232</v>
      </c>
      <c r="K32" s="434">
        <v>1.02</v>
      </c>
      <c r="L32" s="6"/>
      <c r="M32" s="6"/>
    </row>
    <row r="33" spans="1:13" customFormat="1" ht="15" customHeight="1" x14ac:dyDescent="0.25">
      <c r="A33" s="187" t="s">
        <v>422</v>
      </c>
      <c r="B33" s="428"/>
      <c r="C33" s="429"/>
      <c r="D33" s="429"/>
      <c r="E33" s="429"/>
      <c r="F33" s="429"/>
      <c r="G33" s="429"/>
      <c r="H33" s="429"/>
      <c r="I33" s="429"/>
      <c r="J33" s="429"/>
      <c r="K33" s="430">
        <v>0.8</v>
      </c>
      <c r="L33" s="6"/>
      <c r="M33" s="6"/>
    </row>
    <row r="34" spans="1:13" customFormat="1" ht="15" customHeight="1" x14ac:dyDescent="0.25">
      <c r="A34" s="187" t="s">
        <v>425</v>
      </c>
      <c r="B34" s="432"/>
      <c r="C34" s="429"/>
      <c r="D34" s="429"/>
      <c r="E34" s="429"/>
      <c r="F34" s="429"/>
      <c r="G34" s="429"/>
      <c r="H34" s="429">
        <v>1</v>
      </c>
      <c r="I34" s="429"/>
      <c r="J34" s="429">
        <v>0.40200000000000002</v>
      </c>
      <c r="K34" s="430"/>
      <c r="L34" s="6"/>
      <c r="M34" s="6"/>
    </row>
    <row r="35" spans="1:13" customFormat="1" ht="15" customHeight="1" thickBot="1" x14ac:dyDescent="0.3">
      <c r="A35" s="433" t="s">
        <v>445</v>
      </c>
      <c r="B35" s="428"/>
      <c r="C35" s="431">
        <v>0.02</v>
      </c>
      <c r="D35" s="429"/>
      <c r="E35" s="429"/>
      <c r="F35" s="429"/>
      <c r="G35" s="429"/>
      <c r="H35" s="429"/>
      <c r="I35" s="431">
        <v>0.83</v>
      </c>
      <c r="J35" s="429">
        <v>0.23200000000000001</v>
      </c>
      <c r="K35" s="434">
        <v>1.01</v>
      </c>
      <c r="L35" s="6"/>
      <c r="M35" s="6"/>
    </row>
    <row r="36" spans="1:13" customFormat="1" ht="15" customHeight="1" x14ac:dyDescent="0.25">
      <c r="A36" s="159" t="s">
        <v>555</v>
      </c>
      <c r="B36" s="425">
        <v>4.077</v>
      </c>
      <c r="C36" s="426">
        <v>4.6319999999999997</v>
      </c>
      <c r="D36" s="426">
        <v>5.0389999999999997</v>
      </c>
      <c r="E36" s="426"/>
      <c r="F36" s="426">
        <v>1.2749999999999999</v>
      </c>
      <c r="G36" s="426"/>
      <c r="H36" s="426"/>
      <c r="I36" s="426"/>
      <c r="J36" s="426"/>
      <c r="K36" s="427"/>
      <c r="L36" s="6"/>
      <c r="M36" s="6"/>
    </row>
    <row r="37" spans="1:13" customFormat="1" ht="15" customHeight="1" x14ac:dyDescent="0.25">
      <c r="A37" s="187" t="s">
        <v>423</v>
      </c>
      <c r="B37" s="428">
        <v>1</v>
      </c>
      <c r="C37" s="429"/>
      <c r="D37" s="429"/>
      <c r="E37" s="429"/>
      <c r="F37" s="429"/>
      <c r="G37" s="429"/>
      <c r="H37" s="429"/>
      <c r="I37" s="429"/>
      <c r="J37" s="429"/>
      <c r="K37" s="430"/>
      <c r="L37" s="6"/>
      <c r="M37" s="6"/>
    </row>
    <row r="38" spans="1:13" customFormat="1" ht="15" customHeight="1" x14ac:dyDescent="0.25">
      <c r="A38" s="187" t="s">
        <v>424</v>
      </c>
      <c r="B38" s="428"/>
      <c r="C38" s="429"/>
      <c r="D38" s="429"/>
      <c r="E38" s="429"/>
      <c r="F38" s="429"/>
      <c r="G38" s="429"/>
      <c r="H38" s="429"/>
      <c r="I38" s="429"/>
      <c r="J38" s="429"/>
      <c r="K38" s="430"/>
      <c r="L38" s="6"/>
      <c r="M38" s="6"/>
    </row>
    <row r="39" spans="1:13" customFormat="1" ht="15" customHeight="1" x14ac:dyDescent="0.25">
      <c r="A39" s="187" t="s">
        <v>420</v>
      </c>
      <c r="B39" s="428"/>
      <c r="C39" s="429"/>
      <c r="D39" s="429"/>
      <c r="E39" s="429"/>
      <c r="F39" s="429"/>
      <c r="G39" s="429"/>
      <c r="H39" s="429"/>
      <c r="I39" s="429"/>
      <c r="J39" s="429"/>
      <c r="K39" s="430"/>
      <c r="L39" s="6"/>
      <c r="M39" s="6"/>
    </row>
    <row r="40" spans="1:13" customFormat="1" ht="15" customHeight="1" x14ac:dyDescent="0.25">
      <c r="A40" s="187" t="s">
        <v>421</v>
      </c>
      <c r="B40" s="428">
        <v>3.077</v>
      </c>
      <c r="C40" s="429">
        <v>4.6319999999999997</v>
      </c>
      <c r="D40" s="429">
        <v>3.1240000000000001</v>
      </c>
      <c r="E40" s="429"/>
      <c r="F40" s="429"/>
      <c r="G40" s="429"/>
      <c r="H40" s="429"/>
      <c r="I40" s="429"/>
      <c r="J40" s="429"/>
      <c r="K40" s="430"/>
      <c r="L40" s="6"/>
      <c r="M40" s="6"/>
    </row>
    <row r="41" spans="1:13" customFormat="1" ht="15" customHeight="1" x14ac:dyDescent="0.25">
      <c r="A41" s="187" t="s">
        <v>422</v>
      </c>
      <c r="B41" s="428"/>
      <c r="C41" s="429"/>
      <c r="D41" s="429"/>
      <c r="E41" s="429"/>
      <c r="F41" s="429"/>
      <c r="G41" s="429"/>
      <c r="H41" s="429"/>
      <c r="I41" s="429"/>
      <c r="J41" s="429"/>
      <c r="K41" s="430"/>
      <c r="L41" s="6"/>
      <c r="M41" s="6"/>
    </row>
    <row r="42" spans="1:13" customFormat="1" ht="15" customHeight="1" x14ac:dyDescent="0.25">
      <c r="A42" s="187" t="s">
        <v>425</v>
      </c>
      <c r="B42" s="432"/>
      <c r="C42" s="429"/>
      <c r="D42" s="429">
        <v>1.915</v>
      </c>
      <c r="E42" s="429"/>
      <c r="F42" s="429">
        <v>1.2749999999999999</v>
      </c>
      <c r="G42" s="429"/>
      <c r="H42" s="429"/>
      <c r="I42" s="429"/>
      <c r="J42" s="429"/>
      <c r="K42" s="430"/>
      <c r="L42" s="6"/>
      <c r="M42" s="6"/>
    </row>
    <row r="43" spans="1:13" customFormat="1" ht="15" customHeight="1" thickBot="1" x14ac:dyDescent="0.3">
      <c r="A43" s="433" t="s">
        <v>445</v>
      </c>
      <c r="B43" s="428">
        <v>0.53700000000000003</v>
      </c>
      <c r="C43" s="429">
        <v>4.6319999999999997</v>
      </c>
      <c r="D43" s="429">
        <v>3.1240000000000001</v>
      </c>
      <c r="E43" s="429"/>
      <c r="F43" s="429">
        <v>0.27500000000000002</v>
      </c>
      <c r="G43" s="429"/>
      <c r="H43" s="429"/>
      <c r="I43" s="429"/>
      <c r="J43" s="429"/>
      <c r="K43" s="430"/>
      <c r="L43" s="6"/>
      <c r="M43" s="6"/>
    </row>
    <row r="44" spans="1:13" customFormat="1" ht="15" customHeight="1" x14ac:dyDescent="0.25">
      <c r="A44" s="159" t="s">
        <v>556</v>
      </c>
      <c r="B44" s="425">
        <v>0.5</v>
      </c>
      <c r="C44" s="426">
        <v>0.53</v>
      </c>
      <c r="D44" s="426">
        <v>1.9</v>
      </c>
      <c r="E44" s="426"/>
      <c r="F44" s="426"/>
      <c r="G44" s="426"/>
      <c r="H44" s="426"/>
      <c r="I44" s="426"/>
      <c r="J44" s="426"/>
      <c r="K44" s="427">
        <v>1.3</v>
      </c>
      <c r="L44" s="6"/>
      <c r="M44" s="6"/>
    </row>
    <row r="45" spans="1:13" customFormat="1" ht="15" customHeight="1" x14ac:dyDescent="0.25">
      <c r="A45" s="187" t="s">
        <v>423</v>
      </c>
      <c r="B45" s="428"/>
      <c r="C45" s="429"/>
      <c r="D45" s="429"/>
      <c r="E45" s="429"/>
      <c r="F45" s="429"/>
      <c r="G45" s="429"/>
      <c r="H45" s="429"/>
      <c r="I45" s="429"/>
      <c r="J45" s="429"/>
      <c r="K45" s="430"/>
      <c r="L45" s="6"/>
      <c r="M45" s="6"/>
    </row>
    <row r="46" spans="1:13" customFormat="1" ht="15" customHeight="1" x14ac:dyDescent="0.25">
      <c r="A46" s="187" t="s">
        <v>424</v>
      </c>
      <c r="B46" s="428"/>
      <c r="C46" s="429"/>
      <c r="D46" s="429"/>
      <c r="E46" s="429"/>
      <c r="F46" s="429"/>
      <c r="G46" s="429"/>
      <c r="H46" s="429"/>
      <c r="I46" s="429"/>
      <c r="J46" s="429"/>
      <c r="K46" s="430"/>
      <c r="L46" s="6"/>
      <c r="M46" s="6"/>
    </row>
    <row r="47" spans="1:13" customFormat="1" ht="15" customHeight="1" x14ac:dyDescent="0.25">
      <c r="A47" s="187" t="s">
        <v>420</v>
      </c>
      <c r="B47" s="428"/>
      <c r="C47" s="429"/>
      <c r="D47" s="429"/>
      <c r="E47" s="429"/>
      <c r="F47" s="429"/>
      <c r="G47" s="429"/>
      <c r="H47" s="429"/>
      <c r="I47" s="429"/>
      <c r="J47" s="429"/>
      <c r="K47" s="430"/>
      <c r="L47" s="6"/>
      <c r="M47" s="6"/>
    </row>
    <row r="48" spans="1:13" customFormat="1" ht="15" customHeight="1" x14ac:dyDescent="0.25">
      <c r="A48" s="187" t="s">
        <v>421</v>
      </c>
      <c r="B48" s="428">
        <v>0.5</v>
      </c>
      <c r="C48" s="431">
        <v>0.53</v>
      </c>
      <c r="D48" s="429">
        <v>1.9</v>
      </c>
      <c r="E48" s="429"/>
      <c r="F48" s="429"/>
      <c r="G48" s="429"/>
      <c r="H48" s="429"/>
      <c r="I48" s="429"/>
      <c r="J48" s="429"/>
      <c r="K48" s="430">
        <v>1.3</v>
      </c>
      <c r="L48" s="6"/>
      <c r="M48" s="6"/>
    </row>
    <row r="49" spans="1:13" customFormat="1" ht="15" customHeight="1" x14ac:dyDescent="0.25">
      <c r="A49" s="187" t="s">
        <v>422</v>
      </c>
      <c r="B49" s="428"/>
      <c r="C49" s="429"/>
      <c r="D49" s="429"/>
      <c r="E49" s="429"/>
      <c r="F49" s="429"/>
      <c r="G49" s="429"/>
      <c r="H49" s="429"/>
      <c r="I49" s="429"/>
      <c r="J49" s="429"/>
      <c r="K49" s="430"/>
      <c r="L49" s="6"/>
      <c r="M49" s="6"/>
    </row>
    <row r="50" spans="1:13" customFormat="1" ht="15" customHeight="1" x14ac:dyDescent="0.25">
      <c r="A50" s="187" t="s">
        <v>425</v>
      </c>
      <c r="B50" s="432"/>
      <c r="C50" s="429"/>
      <c r="D50" s="429"/>
      <c r="E50" s="429"/>
      <c r="F50" s="429"/>
      <c r="G50" s="429"/>
      <c r="H50" s="429"/>
      <c r="I50" s="429"/>
      <c r="J50" s="429"/>
      <c r="K50" s="430"/>
      <c r="L50" s="6"/>
      <c r="M50" s="6"/>
    </row>
    <row r="51" spans="1:13" customFormat="1" ht="15" customHeight="1" thickBot="1" x14ac:dyDescent="0.3">
      <c r="A51" s="433" t="s">
        <v>445</v>
      </c>
      <c r="B51" s="428"/>
      <c r="C51" s="431">
        <v>0.03</v>
      </c>
      <c r="D51" s="429">
        <v>1</v>
      </c>
      <c r="E51" s="429"/>
      <c r="F51" s="429"/>
      <c r="G51" s="429"/>
      <c r="H51" s="429"/>
      <c r="I51" s="429"/>
      <c r="J51" s="429"/>
      <c r="K51" s="430">
        <v>1</v>
      </c>
      <c r="L51" s="6"/>
      <c r="M51" s="6"/>
    </row>
    <row r="52" spans="1:13" customFormat="1" ht="15" customHeight="1" x14ac:dyDescent="0.25">
      <c r="A52" s="159" t="s">
        <v>506</v>
      </c>
      <c r="B52" s="425"/>
      <c r="C52" s="426"/>
      <c r="D52" s="426">
        <v>7.3140000000000001</v>
      </c>
      <c r="E52" s="426"/>
      <c r="F52" s="426"/>
      <c r="G52" s="426"/>
      <c r="H52" s="426">
        <v>7.8019999999999996</v>
      </c>
      <c r="I52" s="426">
        <v>6.9009999999999998</v>
      </c>
      <c r="J52" s="426">
        <v>0.43</v>
      </c>
      <c r="K52" s="427">
        <v>1.887</v>
      </c>
      <c r="L52" s="6"/>
      <c r="M52" s="6"/>
    </row>
    <row r="53" spans="1:13" customFormat="1" ht="15" customHeight="1" x14ac:dyDescent="0.25">
      <c r="A53" s="187" t="s">
        <v>423</v>
      </c>
      <c r="B53" s="428"/>
      <c r="C53" s="429"/>
      <c r="D53" s="429"/>
      <c r="E53" s="429"/>
      <c r="F53" s="429"/>
      <c r="G53" s="429"/>
      <c r="H53" s="429"/>
      <c r="I53" s="429"/>
      <c r="J53" s="429"/>
      <c r="K53" s="430"/>
      <c r="L53" s="6"/>
      <c r="M53" s="6"/>
    </row>
    <row r="54" spans="1:13" customFormat="1" ht="15" customHeight="1" x14ac:dyDescent="0.25">
      <c r="A54" s="187" t="s">
        <v>424</v>
      </c>
      <c r="B54" s="428"/>
      <c r="C54" s="429"/>
      <c r="D54" s="429"/>
      <c r="E54" s="429"/>
      <c r="F54" s="429"/>
      <c r="G54" s="429"/>
      <c r="H54" s="429"/>
      <c r="I54" s="429"/>
      <c r="J54" s="429"/>
      <c r="K54" s="430"/>
      <c r="L54" s="6"/>
      <c r="M54" s="6"/>
    </row>
    <row r="55" spans="1:13" customFormat="1" ht="15" customHeight="1" x14ac:dyDescent="0.25">
      <c r="A55" s="187" t="s">
        <v>420</v>
      </c>
      <c r="B55" s="428"/>
      <c r="C55" s="429"/>
      <c r="D55" s="429"/>
      <c r="E55" s="429"/>
      <c r="F55" s="429"/>
      <c r="G55" s="429"/>
      <c r="H55" s="429"/>
      <c r="I55" s="429"/>
      <c r="J55" s="429"/>
      <c r="K55" s="430"/>
      <c r="L55" s="6"/>
      <c r="M55" s="6"/>
    </row>
    <row r="56" spans="1:13" customFormat="1" ht="15" customHeight="1" x14ac:dyDescent="0.25">
      <c r="A56" s="187" t="s">
        <v>421</v>
      </c>
      <c r="B56" s="428"/>
      <c r="C56" s="429"/>
      <c r="D56" s="429">
        <v>2.42</v>
      </c>
      <c r="E56" s="429"/>
      <c r="F56" s="429"/>
      <c r="G56" s="429"/>
      <c r="H56" s="429"/>
      <c r="I56" s="429">
        <v>8.5000000000000006E-2</v>
      </c>
      <c r="J56" s="429"/>
      <c r="K56" s="430">
        <v>1.7869999999999999</v>
      </c>
      <c r="L56" s="6"/>
      <c r="M56" s="6"/>
    </row>
    <row r="57" spans="1:13" customFormat="1" ht="15" customHeight="1" x14ac:dyDescent="0.25">
      <c r="A57" s="187" t="s">
        <v>422</v>
      </c>
      <c r="B57" s="428"/>
      <c r="C57" s="429"/>
      <c r="D57" s="429">
        <v>0.88</v>
      </c>
      <c r="E57" s="429"/>
      <c r="F57" s="429"/>
      <c r="G57" s="429"/>
      <c r="H57" s="429"/>
      <c r="I57" s="429">
        <v>3.0009999999999999</v>
      </c>
      <c r="J57" s="429"/>
      <c r="K57" s="430"/>
      <c r="L57" s="6"/>
      <c r="M57" s="6"/>
    </row>
    <row r="58" spans="1:13" customFormat="1" ht="15" customHeight="1" x14ac:dyDescent="0.25">
      <c r="A58" s="187" t="s">
        <v>425</v>
      </c>
      <c r="B58" s="432"/>
      <c r="C58" s="429"/>
      <c r="D58" s="429">
        <v>4.0140000000000002</v>
      </c>
      <c r="E58" s="429"/>
      <c r="F58" s="429"/>
      <c r="G58" s="429"/>
      <c r="H58" s="429">
        <v>7.8019999999999996</v>
      </c>
      <c r="I58" s="429">
        <v>3.8149999999999999</v>
      </c>
      <c r="J58" s="429">
        <v>0.43</v>
      </c>
      <c r="K58" s="430">
        <v>0.1</v>
      </c>
      <c r="L58" s="6"/>
      <c r="M58" s="6"/>
    </row>
    <row r="59" spans="1:13" customFormat="1" ht="15" customHeight="1" thickBot="1" x14ac:dyDescent="0.3">
      <c r="A59" s="187" t="s">
        <v>445</v>
      </c>
      <c r="B59" s="428"/>
      <c r="C59" s="429"/>
      <c r="D59" s="429">
        <v>3.0550000000000002</v>
      </c>
      <c r="E59" s="429"/>
      <c r="F59" s="429"/>
      <c r="G59" s="429"/>
      <c r="H59" s="429">
        <v>2.8039999999999998</v>
      </c>
      <c r="I59" s="429">
        <v>3.1859999999999999</v>
      </c>
      <c r="J59" s="429">
        <v>0.1</v>
      </c>
      <c r="K59" s="434">
        <v>1.2749999999999999</v>
      </c>
      <c r="L59" s="6"/>
      <c r="M59" s="6"/>
    </row>
    <row r="60" spans="1:13" customFormat="1" ht="15" customHeight="1" x14ac:dyDescent="0.25">
      <c r="A60" s="248" t="s">
        <v>87</v>
      </c>
      <c r="B60" s="435"/>
      <c r="C60" s="426"/>
      <c r="D60" s="426"/>
      <c r="E60" s="426"/>
      <c r="F60" s="426"/>
      <c r="G60" s="426"/>
      <c r="H60" s="426">
        <v>1</v>
      </c>
      <c r="I60" s="426"/>
      <c r="J60" s="426"/>
      <c r="K60" s="427">
        <v>1.7</v>
      </c>
      <c r="L60" s="6"/>
      <c r="M60" s="6"/>
    </row>
    <row r="61" spans="1:13" customFormat="1" ht="15" customHeight="1" x14ac:dyDescent="0.25">
      <c r="A61" s="187" t="s">
        <v>423</v>
      </c>
      <c r="B61" s="428"/>
      <c r="C61" s="429"/>
      <c r="D61" s="429"/>
      <c r="E61" s="429"/>
      <c r="F61" s="429"/>
      <c r="G61" s="429"/>
      <c r="H61" s="429"/>
      <c r="I61" s="429"/>
      <c r="J61" s="429"/>
      <c r="K61" s="430"/>
      <c r="L61" s="6"/>
      <c r="M61" s="6"/>
    </row>
    <row r="62" spans="1:13" customFormat="1" ht="15" customHeight="1" x14ac:dyDescent="0.25">
      <c r="A62" s="187" t="s">
        <v>424</v>
      </c>
      <c r="B62" s="428"/>
      <c r="C62" s="429"/>
      <c r="D62" s="429"/>
      <c r="E62" s="429"/>
      <c r="F62" s="429"/>
      <c r="G62" s="429"/>
      <c r="H62" s="429"/>
      <c r="I62" s="429"/>
      <c r="J62" s="429"/>
      <c r="K62" s="434"/>
      <c r="L62" s="6"/>
      <c r="M62" s="6"/>
    </row>
    <row r="63" spans="1:13" customFormat="1" ht="15" customHeight="1" x14ac:dyDescent="0.25">
      <c r="A63" s="187" t="s">
        <v>420</v>
      </c>
      <c r="B63" s="428"/>
      <c r="C63" s="429"/>
      <c r="D63" s="429"/>
      <c r="E63" s="429"/>
      <c r="F63" s="429"/>
      <c r="G63" s="429"/>
      <c r="H63" s="429"/>
      <c r="I63" s="429"/>
      <c r="J63" s="429"/>
      <c r="K63" s="434"/>
      <c r="L63" s="6"/>
      <c r="M63" s="6"/>
    </row>
    <row r="64" spans="1:13" customFormat="1" ht="15" customHeight="1" x14ac:dyDescent="0.25">
      <c r="A64" s="187" t="s">
        <v>421</v>
      </c>
      <c r="B64" s="428"/>
      <c r="C64" s="429"/>
      <c r="D64" s="429"/>
      <c r="E64" s="429"/>
      <c r="F64" s="429"/>
      <c r="G64" s="429"/>
      <c r="H64" s="429"/>
      <c r="I64" s="429"/>
      <c r="J64" s="429"/>
      <c r="K64" s="434">
        <v>1.27</v>
      </c>
      <c r="L64" s="6"/>
      <c r="M64" s="6"/>
    </row>
    <row r="65" spans="1:13" customFormat="1" ht="15" customHeight="1" x14ac:dyDescent="0.25">
      <c r="A65" s="187" t="s">
        <v>422</v>
      </c>
      <c r="B65" s="428"/>
      <c r="C65" s="429"/>
      <c r="D65" s="429"/>
      <c r="E65" s="429"/>
      <c r="F65" s="429"/>
      <c r="G65" s="429"/>
      <c r="H65" s="429"/>
      <c r="I65" s="429"/>
      <c r="J65" s="429"/>
      <c r="K65" s="434"/>
      <c r="L65" s="6"/>
      <c r="M65" s="6"/>
    </row>
    <row r="66" spans="1:13" customFormat="1" ht="15" customHeight="1" x14ac:dyDescent="0.25">
      <c r="A66" s="187" t="s">
        <v>425</v>
      </c>
      <c r="B66" s="432"/>
      <c r="C66" s="429"/>
      <c r="D66" s="429"/>
      <c r="E66" s="429"/>
      <c r="F66" s="429"/>
      <c r="G66" s="429"/>
      <c r="H66" s="429">
        <v>1</v>
      </c>
      <c r="I66" s="429"/>
      <c r="J66" s="429"/>
      <c r="K66" s="434">
        <v>0.43</v>
      </c>
      <c r="L66" s="6"/>
      <c r="M66" s="6"/>
    </row>
    <row r="67" spans="1:13" customFormat="1" ht="15" customHeight="1" thickBot="1" x14ac:dyDescent="0.3">
      <c r="A67" s="187" t="s">
        <v>445</v>
      </c>
      <c r="B67" s="428"/>
      <c r="C67" s="429"/>
      <c r="D67" s="429"/>
      <c r="E67" s="429"/>
      <c r="F67" s="429"/>
      <c r="G67" s="429"/>
      <c r="H67" s="429"/>
      <c r="I67" s="429"/>
      <c r="J67" s="429"/>
      <c r="K67" s="434">
        <v>0.08</v>
      </c>
      <c r="L67" s="6"/>
      <c r="M67" s="6"/>
    </row>
    <row r="68" spans="1:13" customFormat="1" ht="15" customHeight="1" x14ac:dyDescent="0.25">
      <c r="A68" s="286" t="s">
        <v>559</v>
      </c>
      <c r="B68" s="436">
        <v>9.3149999999999995</v>
      </c>
      <c r="C68" s="437">
        <v>13.225</v>
      </c>
      <c r="D68" s="437">
        <v>24.908999999999999</v>
      </c>
      <c r="E68" s="437">
        <v>2.1619999999999999</v>
      </c>
      <c r="F68" s="437">
        <v>1.2949999999999999</v>
      </c>
      <c r="G68" s="437"/>
      <c r="H68" s="437">
        <v>10.635</v>
      </c>
      <c r="I68" s="437">
        <v>9.6910000000000007</v>
      </c>
      <c r="J68" s="437">
        <v>2.0640000000000001</v>
      </c>
      <c r="K68" s="438">
        <v>5.9240000000000004</v>
      </c>
      <c r="L68" s="1"/>
      <c r="M68" s="1"/>
    </row>
    <row r="69" spans="1:13" customFormat="1" ht="15" customHeight="1" x14ac:dyDescent="0.25">
      <c r="A69" s="187" t="s">
        <v>423</v>
      </c>
      <c r="B69" s="439">
        <v>1</v>
      </c>
      <c r="C69" s="440"/>
      <c r="D69" s="440"/>
      <c r="E69" s="440"/>
      <c r="F69" s="440"/>
      <c r="G69" s="440"/>
      <c r="H69" s="440"/>
      <c r="I69" s="440"/>
      <c r="J69" s="440"/>
      <c r="K69" s="441"/>
      <c r="L69" s="1"/>
      <c r="M69" s="1"/>
    </row>
    <row r="70" spans="1:13" customFormat="1" ht="15" customHeight="1" x14ac:dyDescent="0.25">
      <c r="A70" s="187" t="s">
        <v>424</v>
      </c>
      <c r="B70" s="439"/>
      <c r="C70" s="440"/>
      <c r="D70" s="440"/>
      <c r="E70" s="440"/>
      <c r="F70" s="440"/>
      <c r="G70" s="440"/>
      <c r="H70" s="440"/>
      <c r="I70" s="440">
        <v>0.5</v>
      </c>
      <c r="J70" s="440"/>
      <c r="K70" s="441"/>
      <c r="L70" s="1"/>
      <c r="M70" s="1"/>
    </row>
    <row r="71" spans="1:13" customFormat="1" ht="15" customHeight="1" x14ac:dyDescent="0.25">
      <c r="A71" s="187" t="s">
        <v>420</v>
      </c>
      <c r="B71" s="439"/>
      <c r="C71" s="440"/>
      <c r="D71" s="440"/>
      <c r="E71" s="440"/>
      <c r="F71" s="440"/>
      <c r="G71" s="440"/>
      <c r="H71" s="440"/>
      <c r="I71" s="440"/>
      <c r="J71" s="440"/>
      <c r="K71" s="441"/>
      <c r="L71" s="1"/>
      <c r="M71" s="1"/>
    </row>
    <row r="72" spans="1:13" customFormat="1" ht="15" customHeight="1" x14ac:dyDescent="0.25">
      <c r="A72" s="187" t="s">
        <v>421</v>
      </c>
      <c r="B72" s="439">
        <v>8.3149999999999995</v>
      </c>
      <c r="C72" s="442">
        <v>11.224</v>
      </c>
      <c r="D72" s="442">
        <v>16.100000000000001</v>
      </c>
      <c r="E72" s="442">
        <v>1.1619999999999999</v>
      </c>
      <c r="F72" s="442"/>
      <c r="G72" s="442"/>
      <c r="H72" s="442"/>
      <c r="I72" s="442">
        <v>1.2949999999999999</v>
      </c>
      <c r="J72" s="442">
        <v>1.232</v>
      </c>
      <c r="K72" s="443">
        <v>5.8140000000000001</v>
      </c>
      <c r="L72" s="1"/>
      <c r="M72" s="1"/>
    </row>
    <row r="73" spans="1:13" customFormat="1" ht="15" customHeight="1" x14ac:dyDescent="0.25">
      <c r="A73" s="187" t="s">
        <v>422</v>
      </c>
      <c r="B73" s="439"/>
      <c r="C73" s="442"/>
      <c r="D73" s="442">
        <v>1.88</v>
      </c>
      <c r="E73" s="442"/>
      <c r="F73" s="442"/>
      <c r="G73" s="442"/>
      <c r="H73" s="442"/>
      <c r="I73" s="442">
        <v>3.8029999999999999</v>
      </c>
      <c r="J73" s="442"/>
      <c r="K73" s="443">
        <v>0.8</v>
      </c>
    </row>
    <row r="74" spans="1:13" customFormat="1" ht="15" customHeight="1" x14ac:dyDescent="0.25">
      <c r="A74" s="187" t="s">
        <v>425</v>
      </c>
      <c r="B74" s="444"/>
      <c r="C74" s="445">
        <v>2.0009999999999999</v>
      </c>
      <c r="D74" s="445">
        <v>6.9290000000000003</v>
      </c>
      <c r="E74" s="445">
        <v>1</v>
      </c>
      <c r="F74" s="445">
        <v>1.2949999999999999</v>
      </c>
      <c r="G74" s="445"/>
      <c r="H74" s="445">
        <v>10.635</v>
      </c>
      <c r="I74" s="445">
        <v>4.093</v>
      </c>
      <c r="J74" s="442">
        <v>0.83199999999999996</v>
      </c>
      <c r="K74" s="446">
        <v>0.53</v>
      </c>
    </row>
    <row r="75" spans="1:13" customFormat="1" ht="15" customHeight="1" thickBot="1" x14ac:dyDescent="0.3">
      <c r="A75" s="287" t="s">
        <v>445</v>
      </c>
      <c r="B75" s="447">
        <v>1.7869999999999999</v>
      </c>
      <c r="C75" s="448">
        <v>9.2270000000000003</v>
      </c>
      <c r="D75" s="448">
        <v>11.33</v>
      </c>
      <c r="E75" s="448">
        <v>1.6659999999999999</v>
      </c>
      <c r="F75" s="448">
        <v>0.27500000000000002</v>
      </c>
      <c r="G75" s="448"/>
      <c r="H75" s="448">
        <v>2.8039999999999998</v>
      </c>
      <c r="I75" s="448">
        <v>4.1459999999999999</v>
      </c>
      <c r="J75" s="448">
        <v>0.33200000000000002</v>
      </c>
      <c r="K75" s="449">
        <v>3.762</v>
      </c>
    </row>
  </sheetData>
  <mergeCells count="5">
    <mergeCell ref="A2:A3"/>
    <mergeCell ref="A1:K1"/>
    <mergeCell ref="B2:G2"/>
    <mergeCell ref="K2:K3"/>
    <mergeCell ref="H2:J2"/>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115"/>
  <sheetViews>
    <sheetView topLeftCell="A7" zoomScaleNormal="100" workbookViewId="0">
      <selection activeCell="U103" sqref="U103"/>
    </sheetView>
  </sheetViews>
  <sheetFormatPr defaultColWidth="9.140625" defaultRowHeight="12.75" x14ac:dyDescent="0.2"/>
  <cols>
    <col min="1" max="1" width="47.71093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530" t="s">
        <v>358</v>
      </c>
      <c r="B1" s="531"/>
      <c r="C1" s="531"/>
      <c r="D1" s="531"/>
      <c r="E1" s="531"/>
      <c r="F1" s="531"/>
      <c r="G1" s="531"/>
      <c r="H1" s="531"/>
      <c r="I1" s="531"/>
      <c r="J1" s="532"/>
      <c r="K1" s="533"/>
      <c r="M1" s="529"/>
      <c r="N1" s="529"/>
      <c r="O1" s="529"/>
      <c r="P1" s="529"/>
      <c r="Q1" s="529"/>
      <c r="R1" s="529"/>
      <c r="S1" s="529"/>
      <c r="T1" s="529"/>
      <c r="U1" s="529"/>
      <c r="V1" s="529"/>
      <c r="W1" s="529"/>
    </row>
    <row r="2" spans="1:23" s="5" customFormat="1" ht="38.25" customHeight="1" x14ac:dyDescent="0.25">
      <c r="A2" s="307" t="s">
        <v>505</v>
      </c>
      <c r="B2" s="308"/>
      <c r="C2" s="534" t="s">
        <v>0</v>
      </c>
      <c r="D2" s="535"/>
      <c r="E2" s="534" t="s">
        <v>2</v>
      </c>
      <c r="F2" s="535"/>
      <c r="G2" s="534" t="s">
        <v>1</v>
      </c>
      <c r="H2" s="535"/>
      <c r="I2" s="536" t="s">
        <v>3</v>
      </c>
      <c r="J2" s="537"/>
      <c r="K2" s="309" t="s">
        <v>4</v>
      </c>
      <c r="N2" s="70"/>
      <c r="O2" s="70"/>
      <c r="P2" s="70"/>
      <c r="Q2" s="70"/>
      <c r="R2" s="70"/>
      <c r="S2" s="70"/>
      <c r="T2" s="70"/>
      <c r="U2" s="70"/>
      <c r="V2" s="70"/>
      <c r="W2" s="70"/>
    </row>
    <row r="3" spans="1:23" s="5" customFormat="1" ht="13.5" customHeight="1" thickBot="1" x14ac:dyDescent="0.25">
      <c r="A3" s="310"/>
      <c r="B3" s="311"/>
      <c r="C3" s="312" t="s">
        <v>5</v>
      </c>
      <c r="D3" s="312" t="s">
        <v>6</v>
      </c>
      <c r="E3" s="312" t="s">
        <v>5</v>
      </c>
      <c r="F3" s="312" t="s">
        <v>6</v>
      </c>
      <c r="G3" s="312" t="s">
        <v>5</v>
      </c>
      <c r="H3" s="312" t="s">
        <v>6</v>
      </c>
      <c r="I3" s="313" t="s">
        <v>5</v>
      </c>
      <c r="J3" s="313" t="s">
        <v>6</v>
      </c>
      <c r="K3" s="314"/>
      <c r="M3" s="51"/>
    </row>
    <row r="4" spans="1:23" s="6" customFormat="1" ht="15" customHeight="1" x14ac:dyDescent="0.2">
      <c r="A4" s="273" t="s">
        <v>508</v>
      </c>
      <c r="B4" s="538"/>
      <c r="C4" s="539"/>
      <c r="D4" s="539"/>
      <c r="E4" s="539"/>
      <c r="F4" s="539"/>
      <c r="G4" s="539"/>
      <c r="H4" s="539"/>
      <c r="I4" s="539"/>
      <c r="J4" s="539"/>
      <c r="K4" s="540"/>
      <c r="M4" s="51"/>
    </row>
    <row r="5" spans="1:23" s="2" customFormat="1" x14ac:dyDescent="0.2">
      <c r="A5" s="315" t="s">
        <v>462</v>
      </c>
      <c r="B5" s="316" t="s">
        <v>461</v>
      </c>
      <c r="C5" s="523"/>
      <c r="D5" s="524"/>
      <c r="E5" s="524"/>
      <c r="F5" s="524"/>
      <c r="G5" s="524"/>
      <c r="H5" s="524"/>
      <c r="I5" s="524"/>
      <c r="J5" s="524"/>
      <c r="K5" s="525"/>
    </row>
    <row r="6" spans="1:23" x14ac:dyDescent="0.2">
      <c r="A6" s="163" t="s">
        <v>476</v>
      </c>
      <c r="B6" s="317" t="s">
        <v>463</v>
      </c>
      <c r="C6" s="143"/>
      <c r="D6" s="143"/>
      <c r="E6" s="143"/>
      <c r="F6" s="143"/>
      <c r="G6" s="143"/>
      <c r="H6" s="143"/>
      <c r="I6" s="143"/>
      <c r="J6" s="143"/>
      <c r="K6" s="142">
        <f>SUM(C6:J6)</f>
        <v>0</v>
      </c>
    </row>
    <row r="7" spans="1:23" x14ac:dyDescent="0.2">
      <c r="A7" s="163" t="s">
        <v>477</v>
      </c>
      <c r="B7" s="317" t="s">
        <v>464</v>
      </c>
      <c r="C7" s="143"/>
      <c r="D7" s="143"/>
      <c r="E7" s="143"/>
      <c r="F7" s="143"/>
      <c r="G7" s="143"/>
      <c r="H7" s="143"/>
      <c r="I7" s="126"/>
      <c r="J7" s="144"/>
      <c r="K7" s="142">
        <f t="shared" ref="K7:K16" si="0">SUM(C7:J7)</f>
        <v>0</v>
      </c>
    </row>
    <row r="8" spans="1:23" x14ac:dyDescent="0.2">
      <c r="A8" s="163" t="s">
        <v>478</v>
      </c>
      <c r="B8" s="317" t="s">
        <v>465</v>
      </c>
      <c r="C8" s="143"/>
      <c r="D8" s="143"/>
      <c r="E8" s="143"/>
      <c r="F8" s="143"/>
      <c r="G8" s="143"/>
      <c r="H8" s="143"/>
      <c r="I8" s="126"/>
      <c r="J8" s="144"/>
      <c r="K8" s="142">
        <f t="shared" si="0"/>
        <v>0</v>
      </c>
    </row>
    <row r="9" spans="1:23" x14ac:dyDescent="0.2">
      <c r="A9" s="163" t="s">
        <v>479</v>
      </c>
      <c r="B9" s="317" t="s">
        <v>466</v>
      </c>
      <c r="C9" s="143"/>
      <c r="D9" s="143"/>
      <c r="E9" s="143"/>
      <c r="F9" s="143"/>
      <c r="G9" s="143"/>
      <c r="H9" s="143"/>
      <c r="I9" s="126"/>
      <c r="J9" s="144"/>
      <c r="K9" s="142">
        <f t="shared" si="0"/>
        <v>0</v>
      </c>
    </row>
    <row r="10" spans="1:23" x14ac:dyDescent="0.2">
      <c r="A10" s="163" t="s">
        <v>480</v>
      </c>
      <c r="B10" s="317" t="s">
        <v>467</v>
      </c>
      <c r="C10" s="143"/>
      <c r="D10" s="143"/>
      <c r="E10" s="143"/>
      <c r="F10" s="143"/>
      <c r="G10" s="143"/>
      <c r="H10" s="143"/>
      <c r="I10" s="126"/>
      <c r="J10" s="144"/>
      <c r="K10" s="142">
        <f t="shared" si="0"/>
        <v>0</v>
      </c>
    </row>
    <row r="11" spans="1:23" x14ac:dyDescent="0.2">
      <c r="A11" s="163" t="s">
        <v>481</v>
      </c>
      <c r="B11" s="317" t="s">
        <v>468</v>
      </c>
      <c r="C11" s="143"/>
      <c r="D11" s="143"/>
      <c r="E11" s="143"/>
      <c r="F11" s="143"/>
      <c r="G11" s="143"/>
      <c r="H11" s="143"/>
      <c r="I11" s="126"/>
      <c r="J11" s="144"/>
      <c r="K11" s="142">
        <f t="shared" si="0"/>
        <v>0</v>
      </c>
    </row>
    <row r="12" spans="1:23" x14ac:dyDescent="0.2">
      <c r="A12" s="163" t="s">
        <v>475</v>
      </c>
      <c r="B12" s="317" t="s">
        <v>469</v>
      </c>
      <c r="C12" s="143"/>
      <c r="D12" s="143"/>
      <c r="E12" s="143"/>
      <c r="F12" s="143"/>
      <c r="G12" s="143"/>
      <c r="H12" s="143"/>
      <c r="I12" s="126"/>
      <c r="J12" s="144"/>
      <c r="K12" s="142">
        <f t="shared" si="0"/>
        <v>0</v>
      </c>
    </row>
    <row r="13" spans="1:23" x14ac:dyDescent="0.2">
      <c r="A13" s="163" t="s">
        <v>482</v>
      </c>
      <c r="B13" s="317" t="s">
        <v>470</v>
      </c>
      <c r="C13" s="143">
        <v>5</v>
      </c>
      <c r="D13" s="143">
        <v>5</v>
      </c>
      <c r="E13" s="143"/>
      <c r="F13" s="143"/>
      <c r="G13" s="143">
        <v>15</v>
      </c>
      <c r="H13" s="143">
        <v>10</v>
      </c>
      <c r="I13" s="126">
        <v>10</v>
      </c>
      <c r="J13" s="144">
        <v>8</v>
      </c>
      <c r="K13" s="142">
        <f t="shared" si="0"/>
        <v>53</v>
      </c>
    </row>
    <row r="14" spans="1:23" x14ac:dyDescent="0.2">
      <c r="A14" s="163" t="s">
        <v>483</v>
      </c>
      <c r="B14" s="317" t="s">
        <v>471</v>
      </c>
      <c r="C14" s="143"/>
      <c r="D14" s="143"/>
      <c r="E14" s="143"/>
      <c r="F14" s="143"/>
      <c r="G14" s="143"/>
      <c r="H14" s="143"/>
      <c r="I14" s="126"/>
      <c r="J14" s="144"/>
      <c r="K14" s="142">
        <f t="shared" si="0"/>
        <v>0</v>
      </c>
    </row>
    <row r="15" spans="1:23" ht="12.75" customHeight="1" x14ac:dyDescent="0.2">
      <c r="A15" s="163" t="s">
        <v>484</v>
      </c>
      <c r="B15" s="317" t="s">
        <v>472</v>
      </c>
      <c r="C15" s="143"/>
      <c r="D15" s="143"/>
      <c r="E15" s="143"/>
      <c r="F15" s="143"/>
      <c r="G15" s="143"/>
      <c r="H15" s="143"/>
      <c r="I15" s="126"/>
      <c r="J15" s="144"/>
      <c r="K15" s="142">
        <f t="shared" si="0"/>
        <v>0</v>
      </c>
    </row>
    <row r="16" spans="1:23" x14ac:dyDescent="0.2">
      <c r="A16" s="163" t="s">
        <v>474</v>
      </c>
      <c r="B16" s="317" t="s">
        <v>473</v>
      </c>
      <c r="C16" s="143"/>
      <c r="D16" s="143"/>
      <c r="E16" s="143"/>
      <c r="F16" s="143"/>
      <c r="G16" s="143"/>
      <c r="H16" s="143"/>
      <c r="I16" s="126"/>
      <c r="J16" s="144"/>
      <c r="K16" s="142">
        <f t="shared" si="0"/>
        <v>0</v>
      </c>
    </row>
    <row r="17" spans="1:11" x14ac:dyDescent="0.2">
      <c r="A17" s="318" t="s">
        <v>92</v>
      </c>
      <c r="B17" s="319" t="s">
        <v>93</v>
      </c>
      <c r="C17" s="157">
        <f>SUM(C6:C16)</f>
        <v>5</v>
      </c>
      <c r="D17" s="157">
        <f t="shared" ref="D17:J17" si="1">SUM(D6:D16)</f>
        <v>5</v>
      </c>
      <c r="E17" s="157">
        <f t="shared" si="1"/>
        <v>0</v>
      </c>
      <c r="F17" s="157">
        <f t="shared" si="1"/>
        <v>0</v>
      </c>
      <c r="G17" s="157">
        <f t="shared" si="1"/>
        <v>15</v>
      </c>
      <c r="H17" s="157">
        <f t="shared" si="1"/>
        <v>10</v>
      </c>
      <c r="I17" s="157">
        <f t="shared" si="1"/>
        <v>10</v>
      </c>
      <c r="J17" s="157">
        <f t="shared" si="1"/>
        <v>8</v>
      </c>
      <c r="K17" s="142">
        <f>SUM(K6:K16)</f>
        <v>53</v>
      </c>
    </row>
    <row r="18" spans="1:11" s="6" customFormat="1" x14ac:dyDescent="0.2">
      <c r="A18" s="166" t="s">
        <v>552</v>
      </c>
      <c r="B18" s="320"/>
      <c r="C18" s="526"/>
      <c r="D18" s="527"/>
      <c r="E18" s="527"/>
      <c r="F18" s="527"/>
      <c r="G18" s="527"/>
      <c r="H18" s="527"/>
      <c r="I18" s="527"/>
      <c r="J18" s="527"/>
      <c r="K18" s="528"/>
    </row>
    <row r="19" spans="1:11" s="2" customFormat="1" x14ac:dyDescent="0.2">
      <c r="A19" s="315" t="s">
        <v>462</v>
      </c>
      <c r="B19" s="316" t="s">
        <v>461</v>
      </c>
      <c r="C19" s="523"/>
      <c r="D19" s="524"/>
      <c r="E19" s="524"/>
      <c r="F19" s="524"/>
      <c r="G19" s="524"/>
      <c r="H19" s="524"/>
      <c r="I19" s="524"/>
      <c r="J19" s="524"/>
      <c r="K19" s="525"/>
    </row>
    <row r="20" spans="1:11" x14ac:dyDescent="0.2">
      <c r="A20" s="163" t="s">
        <v>476</v>
      </c>
      <c r="B20" s="317" t="s">
        <v>463</v>
      </c>
      <c r="C20" s="143"/>
      <c r="D20" s="143"/>
      <c r="E20" s="143"/>
      <c r="F20" s="143"/>
      <c r="G20" s="143"/>
      <c r="H20" s="143"/>
      <c r="I20" s="126"/>
      <c r="J20" s="144"/>
      <c r="K20" s="142">
        <f>SUM(C20:J20)</f>
        <v>0</v>
      </c>
    </row>
    <row r="21" spans="1:11" x14ac:dyDescent="0.2">
      <c r="A21" s="163" t="s">
        <v>477</v>
      </c>
      <c r="B21" s="317" t="s">
        <v>464</v>
      </c>
      <c r="C21" s="143"/>
      <c r="D21" s="143"/>
      <c r="E21" s="143"/>
      <c r="F21" s="143"/>
      <c r="G21" s="143"/>
      <c r="H21" s="143"/>
      <c r="I21" s="126"/>
      <c r="J21" s="144"/>
      <c r="K21" s="142">
        <f t="shared" ref="K21:K30" si="2">SUM(C21:J21)</f>
        <v>0</v>
      </c>
    </row>
    <row r="22" spans="1:11" x14ac:dyDescent="0.2">
      <c r="A22" s="163" t="s">
        <v>478</v>
      </c>
      <c r="B22" s="317" t="s">
        <v>465</v>
      </c>
      <c r="C22" s="143"/>
      <c r="D22" s="143"/>
      <c r="E22" s="143"/>
      <c r="F22" s="143"/>
      <c r="G22" s="143"/>
      <c r="H22" s="143"/>
      <c r="I22" s="126"/>
      <c r="J22" s="144"/>
      <c r="K22" s="142">
        <f t="shared" si="2"/>
        <v>0</v>
      </c>
    </row>
    <row r="23" spans="1:11" x14ac:dyDescent="0.2">
      <c r="A23" s="163" t="s">
        <v>479</v>
      </c>
      <c r="B23" s="317" t="s">
        <v>466</v>
      </c>
      <c r="C23" s="143">
        <v>1</v>
      </c>
      <c r="D23" s="143">
        <v>1</v>
      </c>
      <c r="E23" s="143"/>
      <c r="F23" s="143"/>
      <c r="G23" s="143">
        <v>1</v>
      </c>
      <c r="H23" s="143">
        <v>1</v>
      </c>
      <c r="I23" s="126">
        <v>1</v>
      </c>
      <c r="J23" s="144">
        <v>1</v>
      </c>
      <c r="K23" s="142">
        <f t="shared" si="2"/>
        <v>6</v>
      </c>
    </row>
    <row r="24" spans="1:11" x14ac:dyDescent="0.2">
      <c r="A24" s="163" t="s">
        <v>480</v>
      </c>
      <c r="B24" s="317" t="s">
        <v>467</v>
      </c>
      <c r="C24" s="143">
        <v>9</v>
      </c>
      <c r="D24" s="143">
        <v>6</v>
      </c>
      <c r="E24" s="143"/>
      <c r="F24" s="143"/>
      <c r="G24" s="143">
        <v>8</v>
      </c>
      <c r="H24" s="143">
        <v>6</v>
      </c>
      <c r="I24" s="126">
        <v>9</v>
      </c>
      <c r="J24" s="144">
        <v>9</v>
      </c>
      <c r="K24" s="142">
        <f t="shared" si="2"/>
        <v>47</v>
      </c>
    </row>
    <row r="25" spans="1:11" x14ac:dyDescent="0.2">
      <c r="A25" s="163" t="s">
        <v>481</v>
      </c>
      <c r="B25" s="317" t="s">
        <v>468</v>
      </c>
      <c r="C25" s="143"/>
      <c r="D25" s="143"/>
      <c r="E25" s="143"/>
      <c r="F25" s="143"/>
      <c r="G25" s="143">
        <v>1</v>
      </c>
      <c r="H25" s="143">
        <v>1</v>
      </c>
      <c r="I25" s="126"/>
      <c r="J25" s="144"/>
      <c r="K25" s="142">
        <f t="shared" si="2"/>
        <v>2</v>
      </c>
    </row>
    <row r="26" spans="1:11" x14ac:dyDescent="0.2">
      <c r="A26" s="163" t="s">
        <v>475</v>
      </c>
      <c r="B26" s="317" t="s">
        <v>469</v>
      </c>
      <c r="C26" s="143">
        <v>1</v>
      </c>
      <c r="D26" s="143">
        <v>1</v>
      </c>
      <c r="E26" s="143"/>
      <c r="F26" s="143"/>
      <c r="G26" s="143"/>
      <c r="H26" s="143"/>
      <c r="I26" s="126"/>
      <c r="J26" s="144"/>
      <c r="K26" s="142">
        <f t="shared" si="2"/>
        <v>2</v>
      </c>
    </row>
    <row r="27" spans="1:11" x14ac:dyDescent="0.2">
      <c r="A27" s="163" t="s">
        <v>482</v>
      </c>
      <c r="B27" s="317" t="s">
        <v>470</v>
      </c>
      <c r="C27" s="143"/>
      <c r="D27" s="143"/>
      <c r="E27" s="143"/>
      <c r="F27" s="143"/>
      <c r="G27" s="143"/>
      <c r="H27" s="143"/>
      <c r="I27" s="126"/>
      <c r="J27" s="144"/>
      <c r="K27" s="142">
        <f t="shared" si="2"/>
        <v>0</v>
      </c>
    </row>
    <row r="28" spans="1:11" x14ac:dyDescent="0.2">
      <c r="A28" s="163" t="s">
        <v>483</v>
      </c>
      <c r="B28" s="317" t="s">
        <v>471</v>
      </c>
      <c r="C28" s="143"/>
      <c r="D28" s="143"/>
      <c r="E28" s="143"/>
      <c r="F28" s="143"/>
      <c r="G28" s="143"/>
      <c r="H28" s="143"/>
      <c r="I28" s="126"/>
      <c r="J28" s="144"/>
      <c r="K28" s="142">
        <f t="shared" si="2"/>
        <v>0</v>
      </c>
    </row>
    <row r="29" spans="1:11" ht="12.75" customHeight="1" x14ac:dyDescent="0.2">
      <c r="A29" s="163" t="s">
        <v>484</v>
      </c>
      <c r="B29" s="317" t="s">
        <v>472</v>
      </c>
      <c r="C29" s="145"/>
      <c r="D29" s="145"/>
      <c r="E29" s="145"/>
      <c r="F29" s="145"/>
      <c r="G29" s="145"/>
      <c r="H29" s="145"/>
      <c r="I29" s="146"/>
      <c r="J29" s="147"/>
      <c r="K29" s="148">
        <f t="shared" si="2"/>
        <v>0</v>
      </c>
    </row>
    <row r="30" spans="1:11" x14ac:dyDescent="0.2">
      <c r="A30" s="163" t="s">
        <v>474</v>
      </c>
      <c r="B30" s="317" t="s">
        <v>473</v>
      </c>
      <c r="C30" s="145"/>
      <c r="D30" s="145"/>
      <c r="E30" s="145"/>
      <c r="F30" s="145"/>
      <c r="G30" s="145"/>
      <c r="H30" s="145"/>
      <c r="I30" s="146"/>
      <c r="J30" s="147"/>
      <c r="K30" s="148">
        <f t="shared" si="2"/>
        <v>0</v>
      </c>
    </row>
    <row r="31" spans="1:11" x14ac:dyDescent="0.2">
      <c r="A31" s="321" t="s">
        <v>92</v>
      </c>
      <c r="B31" s="322" t="s">
        <v>93</v>
      </c>
      <c r="C31" s="157">
        <f>SUM(C20:C30)</f>
        <v>11</v>
      </c>
      <c r="D31" s="157">
        <f t="shared" ref="D31:J31" si="3">SUM(D20:D30)</f>
        <v>8</v>
      </c>
      <c r="E31" s="157">
        <f t="shared" si="3"/>
        <v>0</v>
      </c>
      <c r="F31" s="157">
        <f t="shared" si="3"/>
        <v>0</v>
      </c>
      <c r="G31" s="157">
        <f t="shared" si="3"/>
        <v>10</v>
      </c>
      <c r="H31" s="157">
        <f t="shared" si="3"/>
        <v>8</v>
      </c>
      <c r="I31" s="157">
        <f t="shared" si="3"/>
        <v>10</v>
      </c>
      <c r="J31" s="157">
        <f t="shared" si="3"/>
        <v>10</v>
      </c>
      <c r="K31" s="148">
        <f>SUM(K20:K30)</f>
        <v>57</v>
      </c>
    </row>
    <row r="32" spans="1:11" x14ac:dyDescent="0.2">
      <c r="A32" s="166" t="s">
        <v>553</v>
      </c>
      <c r="B32" s="320"/>
      <c r="C32" s="526"/>
      <c r="D32" s="527"/>
      <c r="E32" s="527"/>
      <c r="F32" s="527"/>
      <c r="G32" s="527"/>
      <c r="H32" s="527"/>
      <c r="I32" s="527"/>
      <c r="J32" s="527"/>
      <c r="K32" s="528"/>
    </row>
    <row r="33" spans="1:11" x14ac:dyDescent="0.2">
      <c r="A33" s="315" t="s">
        <v>462</v>
      </c>
      <c r="B33" s="316" t="s">
        <v>461</v>
      </c>
      <c r="C33" s="523"/>
      <c r="D33" s="524"/>
      <c r="E33" s="524"/>
      <c r="F33" s="524"/>
      <c r="G33" s="524"/>
      <c r="H33" s="524"/>
      <c r="I33" s="524"/>
      <c r="J33" s="524"/>
      <c r="K33" s="525"/>
    </row>
    <row r="34" spans="1:11" x14ac:dyDescent="0.2">
      <c r="A34" s="163" t="s">
        <v>476</v>
      </c>
      <c r="B34" s="317" t="s">
        <v>463</v>
      </c>
      <c r="C34" s="143"/>
      <c r="D34" s="143"/>
      <c r="E34" s="143"/>
      <c r="F34" s="143"/>
      <c r="G34" s="143"/>
      <c r="H34" s="143"/>
      <c r="I34" s="126"/>
      <c r="J34" s="144"/>
      <c r="K34" s="142">
        <f>SUM(C34:J34)</f>
        <v>0</v>
      </c>
    </row>
    <row r="35" spans="1:11" x14ac:dyDescent="0.2">
      <c r="A35" s="163" t="s">
        <v>477</v>
      </c>
      <c r="B35" s="317" t="s">
        <v>464</v>
      </c>
      <c r="C35" s="143"/>
      <c r="D35" s="143"/>
      <c r="E35" s="143"/>
      <c r="F35" s="143"/>
      <c r="G35" s="143"/>
      <c r="H35" s="143"/>
      <c r="I35" s="126"/>
      <c r="J35" s="144"/>
      <c r="K35" s="142">
        <f t="shared" ref="K35:K44" si="4">SUM(C35:J35)</f>
        <v>0</v>
      </c>
    </row>
    <row r="36" spans="1:11" x14ac:dyDescent="0.2">
      <c r="A36" s="163" t="s">
        <v>478</v>
      </c>
      <c r="B36" s="317" t="s">
        <v>465</v>
      </c>
      <c r="C36" s="145">
        <v>2</v>
      </c>
      <c r="D36" s="145">
        <v>1</v>
      </c>
      <c r="E36" s="145"/>
      <c r="F36" s="145"/>
      <c r="G36" s="145">
        <v>3</v>
      </c>
      <c r="H36" s="145">
        <v>2</v>
      </c>
      <c r="I36" s="146">
        <v>2</v>
      </c>
      <c r="J36" s="147">
        <v>2</v>
      </c>
      <c r="K36" s="142">
        <f t="shared" si="4"/>
        <v>12</v>
      </c>
    </row>
    <row r="37" spans="1:11" x14ac:dyDescent="0.2">
      <c r="A37" s="163" t="s">
        <v>479</v>
      </c>
      <c r="B37" s="317" t="s">
        <v>466</v>
      </c>
      <c r="C37" s="143">
        <v>1</v>
      </c>
      <c r="D37" s="143">
        <v>1</v>
      </c>
      <c r="E37" s="143"/>
      <c r="F37" s="143"/>
      <c r="G37" s="143">
        <v>3</v>
      </c>
      <c r="H37" s="143">
        <v>3</v>
      </c>
      <c r="I37" s="126"/>
      <c r="J37" s="144"/>
      <c r="K37" s="142">
        <f t="shared" si="4"/>
        <v>8</v>
      </c>
    </row>
    <row r="38" spans="1:11" x14ac:dyDescent="0.2">
      <c r="A38" s="163" t="s">
        <v>480</v>
      </c>
      <c r="B38" s="317" t="s">
        <v>467</v>
      </c>
      <c r="C38" s="143"/>
      <c r="D38" s="143"/>
      <c r="E38" s="143"/>
      <c r="F38" s="143"/>
      <c r="G38" s="143"/>
      <c r="H38" s="143"/>
      <c r="I38" s="126"/>
      <c r="J38" s="144"/>
      <c r="K38" s="142">
        <f t="shared" si="4"/>
        <v>0</v>
      </c>
    </row>
    <row r="39" spans="1:11" x14ac:dyDescent="0.2">
      <c r="A39" s="163" t="s">
        <v>481</v>
      </c>
      <c r="B39" s="317" t="s">
        <v>468</v>
      </c>
      <c r="C39" s="143"/>
      <c r="D39" s="143"/>
      <c r="E39" s="143"/>
      <c r="F39" s="143"/>
      <c r="G39" s="143"/>
      <c r="H39" s="143"/>
      <c r="I39" s="126"/>
      <c r="J39" s="144"/>
      <c r="K39" s="142">
        <f t="shared" si="4"/>
        <v>0</v>
      </c>
    </row>
    <row r="40" spans="1:11" x14ac:dyDescent="0.2">
      <c r="A40" s="163" t="s">
        <v>475</v>
      </c>
      <c r="B40" s="317" t="s">
        <v>469</v>
      </c>
      <c r="C40" s="143"/>
      <c r="D40" s="143"/>
      <c r="E40" s="143"/>
      <c r="F40" s="143"/>
      <c r="G40" s="143"/>
      <c r="H40" s="143"/>
      <c r="I40" s="126"/>
      <c r="J40" s="144"/>
      <c r="K40" s="142">
        <f t="shared" si="4"/>
        <v>0</v>
      </c>
    </row>
    <row r="41" spans="1:11" x14ac:dyDescent="0.2">
      <c r="A41" s="163" t="s">
        <v>482</v>
      </c>
      <c r="B41" s="317" t="s">
        <v>470</v>
      </c>
      <c r="C41" s="143"/>
      <c r="D41" s="143"/>
      <c r="E41" s="143"/>
      <c r="F41" s="143"/>
      <c r="G41" s="143"/>
      <c r="H41" s="143"/>
      <c r="I41" s="126"/>
      <c r="J41" s="144"/>
      <c r="K41" s="142">
        <f t="shared" si="4"/>
        <v>0</v>
      </c>
    </row>
    <row r="42" spans="1:11" x14ac:dyDescent="0.2">
      <c r="A42" s="163" t="s">
        <v>483</v>
      </c>
      <c r="B42" s="317" t="s">
        <v>471</v>
      </c>
      <c r="C42" s="143"/>
      <c r="D42" s="143"/>
      <c r="E42" s="143"/>
      <c r="F42" s="143"/>
      <c r="G42" s="143"/>
      <c r="H42" s="143"/>
      <c r="I42" s="126"/>
      <c r="J42" s="144"/>
      <c r="K42" s="142">
        <f t="shared" si="4"/>
        <v>0</v>
      </c>
    </row>
    <row r="43" spans="1:11" ht="12.75" customHeight="1" x14ac:dyDescent="0.2">
      <c r="A43" s="163" t="s">
        <v>484</v>
      </c>
      <c r="B43" s="317" t="s">
        <v>472</v>
      </c>
      <c r="C43" s="145"/>
      <c r="D43" s="145"/>
      <c r="E43" s="145"/>
      <c r="F43" s="145"/>
      <c r="G43" s="145"/>
      <c r="H43" s="145"/>
      <c r="I43" s="146"/>
      <c r="J43" s="147"/>
      <c r="K43" s="148">
        <f t="shared" si="4"/>
        <v>0</v>
      </c>
    </row>
    <row r="44" spans="1:11" x14ac:dyDescent="0.2">
      <c r="A44" s="163" t="s">
        <v>474</v>
      </c>
      <c r="B44" s="317" t="s">
        <v>473</v>
      </c>
      <c r="C44" s="145"/>
      <c r="D44" s="145"/>
      <c r="E44" s="145"/>
      <c r="F44" s="145"/>
      <c r="G44" s="145"/>
      <c r="H44" s="145"/>
      <c r="I44" s="146"/>
      <c r="J44" s="147"/>
      <c r="K44" s="148">
        <f t="shared" si="4"/>
        <v>0</v>
      </c>
    </row>
    <row r="45" spans="1:11" x14ac:dyDescent="0.2">
      <c r="A45" s="321" t="s">
        <v>92</v>
      </c>
      <c r="B45" s="322" t="s">
        <v>93</v>
      </c>
      <c r="C45" s="157">
        <f>SUM(C34:C44)</f>
        <v>3</v>
      </c>
      <c r="D45" s="157">
        <f t="shared" ref="D45:J45" si="5">SUM(D34:D44)</f>
        <v>2</v>
      </c>
      <c r="E45" s="157">
        <f t="shared" si="5"/>
        <v>0</v>
      </c>
      <c r="F45" s="157">
        <f t="shared" si="5"/>
        <v>0</v>
      </c>
      <c r="G45" s="157">
        <f t="shared" si="5"/>
        <v>6</v>
      </c>
      <c r="H45" s="157">
        <f t="shared" si="5"/>
        <v>5</v>
      </c>
      <c r="I45" s="157">
        <f t="shared" si="5"/>
        <v>2</v>
      </c>
      <c r="J45" s="157">
        <f t="shared" si="5"/>
        <v>2</v>
      </c>
      <c r="K45" s="148">
        <f>SUM(K34:K44)</f>
        <v>20</v>
      </c>
    </row>
    <row r="46" spans="1:11" x14ac:dyDescent="0.2">
      <c r="A46" s="166" t="s">
        <v>554</v>
      </c>
      <c r="B46" s="320"/>
      <c r="C46" s="526"/>
      <c r="D46" s="527"/>
      <c r="E46" s="527"/>
      <c r="F46" s="527"/>
      <c r="G46" s="527"/>
      <c r="H46" s="527"/>
      <c r="I46" s="527"/>
      <c r="J46" s="527"/>
      <c r="K46" s="528"/>
    </row>
    <row r="47" spans="1:11" x14ac:dyDescent="0.2">
      <c r="A47" s="315" t="s">
        <v>462</v>
      </c>
      <c r="B47" s="316" t="s">
        <v>461</v>
      </c>
      <c r="C47" s="523"/>
      <c r="D47" s="524"/>
      <c r="E47" s="524"/>
      <c r="F47" s="524"/>
      <c r="G47" s="524"/>
      <c r="H47" s="524"/>
      <c r="I47" s="524"/>
      <c r="J47" s="524"/>
      <c r="K47" s="525"/>
    </row>
    <row r="48" spans="1:11" x14ac:dyDescent="0.2">
      <c r="A48" s="163" t="s">
        <v>476</v>
      </c>
      <c r="B48" s="317" t="s">
        <v>463</v>
      </c>
      <c r="C48" s="143"/>
      <c r="D48" s="143"/>
      <c r="E48" s="143"/>
      <c r="F48" s="143"/>
      <c r="G48" s="143"/>
      <c r="H48" s="143"/>
      <c r="I48" s="126"/>
      <c r="J48" s="144"/>
      <c r="K48" s="142">
        <f>SUM(C48:J48)</f>
        <v>0</v>
      </c>
    </row>
    <row r="49" spans="1:11" x14ac:dyDescent="0.2">
      <c r="A49" s="163" t="s">
        <v>477</v>
      </c>
      <c r="B49" s="317" t="s">
        <v>464</v>
      </c>
      <c r="C49" s="143"/>
      <c r="D49" s="143"/>
      <c r="E49" s="143"/>
      <c r="F49" s="143"/>
      <c r="G49" s="143"/>
      <c r="H49" s="143"/>
      <c r="I49" s="126"/>
      <c r="J49" s="144"/>
      <c r="K49" s="142">
        <f t="shared" ref="K49:K58" si="6">SUM(C49:J49)</f>
        <v>0</v>
      </c>
    </row>
    <row r="50" spans="1:11" x14ac:dyDescent="0.2">
      <c r="A50" s="163" t="s">
        <v>478</v>
      </c>
      <c r="B50" s="317" t="s">
        <v>465</v>
      </c>
      <c r="C50" s="143"/>
      <c r="D50" s="143"/>
      <c r="E50" s="143"/>
      <c r="F50" s="143"/>
      <c r="G50" s="143"/>
      <c r="H50" s="143"/>
      <c r="I50" s="126"/>
      <c r="J50" s="144"/>
      <c r="K50" s="142">
        <f t="shared" si="6"/>
        <v>0</v>
      </c>
    </row>
    <row r="51" spans="1:11" x14ac:dyDescent="0.2">
      <c r="A51" s="163" t="s">
        <v>479</v>
      </c>
      <c r="B51" s="317" t="s">
        <v>466</v>
      </c>
      <c r="C51" s="143"/>
      <c r="D51" s="143"/>
      <c r="E51" s="143"/>
      <c r="F51" s="143"/>
      <c r="G51" s="143"/>
      <c r="H51" s="143"/>
      <c r="I51" s="126"/>
      <c r="J51" s="144"/>
      <c r="K51" s="142">
        <f t="shared" si="6"/>
        <v>0</v>
      </c>
    </row>
    <row r="52" spans="1:11" x14ac:dyDescent="0.2">
      <c r="A52" s="163" t="s">
        <v>480</v>
      </c>
      <c r="B52" s="317" t="s">
        <v>467</v>
      </c>
      <c r="C52" s="143"/>
      <c r="D52" s="143"/>
      <c r="E52" s="143"/>
      <c r="F52" s="143"/>
      <c r="G52" s="143"/>
      <c r="H52" s="143"/>
      <c r="I52" s="126"/>
      <c r="J52" s="144"/>
      <c r="K52" s="142">
        <f t="shared" si="6"/>
        <v>0</v>
      </c>
    </row>
    <row r="53" spans="1:11" x14ac:dyDescent="0.2">
      <c r="A53" s="163" t="s">
        <v>481</v>
      </c>
      <c r="B53" s="317" t="s">
        <v>468</v>
      </c>
      <c r="C53" s="143"/>
      <c r="D53" s="143"/>
      <c r="E53" s="143"/>
      <c r="F53" s="143"/>
      <c r="G53" s="143"/>
      <c r="H53" s="143"/>
      <c r="I53" s="126"/>
      <c r="J53" s="144"/>
      <c r="K53" s="142">
        <f t="shared" si="6"/>
        <v>0</v>
      </c>
    </row>
    <row r="54" spans="1:11" x14ac:dyDescent="0.2">
      <c r="A54" s="163" t="s">
        <v>475</v>
      </c>
      <c r="B54" s="317" t="s">
        <v>469</v>
      </c>
      <c r="C54" s="143">
        <v>7</v>
      </c>
      <c r="D54" s="143">
        <v>4</v>
      </c>
      <c r="E54" s="143"/>
      <c r="F54" s="143"/>
      <c r="G54" s="143">
        <v>8</v>
      </c>
      <c r="H54" s="143">
        <v>4</v>
      </c>
      <c r="I54" s="126">
        <v>5</v>
      </c>
      <c r="J54" s="144">
        <v>5</v>
      </c>
      <c r="K54" s="142">
        <f t="shared" si="6"/>
        <v>33</v>
      </c>
    </row>
    <row r="55" spans="1:11" x14ac:dyDescent="0.2">
      <c r="A55" s="163" t="s">
        <v>482</v>
      </c>
      <c r="B55" s="317" t="s">
        <v>470</v>
      </c>
      <c r="C55" s="143"/>
      <c r="D55" s="143"/>
      <c r="E55" s="143"/>
      <c r="F55" s="143"/>
      <c r="G55" s="143"/>
      <c r="H55" s="143"/>
      <c r="I55" s="126">
        <v>1</v>
      </c>
      <c r="J55" s="144">
        <v>1</v>
      </c>
      <c r="K55" s="142">
        <f t="shared" si="6"/>
        <v>2</v>
      </c>
    </row>
    <row r="56" spans="1:11" x14ac:dyDescent="0.2">
      <c r="A56" s="163" t="s">
        <v>483</v>
      </c>
      <c r="B56" s="317" t="s">
        <v>471</v>
      </c>
      <c r="C56" s="143"/>
      <c r="D56" s="143"/>
      <c r="E56" s="143"/>
      <c r="F56" s="143"/>
      <c r="G56" s="143"/>
      <c r="H56" s="143"/>
      <c r="I56" s="126"/>
      <c r="J56" s="144"/>
      <c r="K56" s="142">
        <f t="shared" si="6"/>
        <v>0</v>
      </c>
    </row>
    <row r="57" spans="1:11" ht="12" customHeight="1" x14ac:dyDescent="0.2">
      <c r="A57" s="163" t="s">
        <v>484</v>
      </c>
      <c r="B57" s="317" t="s">
        <v>472</v>
      </c>
      <c r="C57" s="145"/>
      <c r="D57" s="145"/>
      <c r="E57" s="145"/>
      <c r="F57" s="145"/>
      <c r="G57" s="145"/>
      <c r="H57" s="145"/>
      <c r="I57" s="146"/>
      <c r="J57" s="147"/>
      <c r="K57" s="148">
        <f t="shared" si="6"/>
        <v>0</v>
      </c>
    </row>
    <row r="58" spans="1:11" x14ac:dyDescent="0.2">
      <c r="A58" s="163" t="s">
        <v>474</v>
      </c>
      <c r="B58" s="317" t="s">
        <v>473</v>
      </c>
      <c r="C58" s="145"/>
      <c r="D58" s="145"/>
      <c r="E58" s="145"/>
      <c r="F58" s="145"/>
      <c r="G58" s="145"/>
      <c r="H58" s="145"/>
      <c r="I58" s="146"/>
      <c r="J58" s="147"/>
      <c r="K58" s="148">
        <f t="shared" si="6"/>
        <v>0</v>
      </c>
    </row>
    <row r="59" spans="1:11" x14ac:dyDescent="0.2">
      <c r="A59" s="321" t="s">
        <v>92</v>
      </c>
      <c r="B59" s="322" t="s">
        <v>93</v>
      </c>
      <c r="C59" s="157">
        <f>SUM(C48:C58)</f>
        <v>7</v>
      </c>
      <c r="D59" s="157">
        <f t="shared" ref="D59:J59" si="7">SUM(D48:D58)</f>
        <v>4</v>
      </c>
      <c r="E59" s="157">
        <f t="shared" si="7"/>
        <v>0</v>
      </c>
      <c r="F59" s="157">
        <f t="shared" si="7"/>
        <v>0</v>
      </c>
      <c r="G59" s="157">
        <f t="shared" si="7"/>
        <v>8</v>
      </c>
      <c r="H59" s="157">
        <f t="shared" si="7"/>
        <v>4</v>
      </c>
      <c r="I59" s="157">
        <f t="shared" si="7"/>
        <v>6</v>
      </c>
      <c r="J59" s="157">
        <f t="shared" si="7"/>
        <v>6</v>
      </c>
      <c r="K59" s="148">
        <f>SUM(K48:K58)</f>
        <v>35</v>
      </c>
    </row>
    <row r="60" spans="1:11" x14ac:dyDescent="0.2">
      <c r="A60" s="166" t="s">
        <v>555</v>
      </c>
      <c r="B60" s="320"/>
      <c r="C60" s="526"/>
      <c r="D60" s="527"/>
      <c r="E60" s="527"/>
      <c r="F60" s="527"/>
      <c r="G60" s="527"/>
      <c r="H60" s="527"/>
      <c r="I60" s="527"/>
      <c r="J60" s="527"/>
      <c r="K60" s="528"/>
    </row>
    <row r="61" spans="1:11" x14ac:dyDescent="0.2">
      <c r="A61" s="315" t="s">
        <v>462</v>
      </c>
      <c r="B61" s="316" t="s">
        <v>461</v>
      </c>
      <c r="C61" s="523"/>
      <c r="D61" s="524"/>
      <c r="E61" s="524"/>
      <c r="F61" s="524"/>
      <c r="G61" s="524"/>
      <c r="H61" s="524"/>
      <c r="I61" s="524"/>
      <c r="J61" s="524"/>
      <c r="K61" s="525"/>
    </row>
    <row r="62" spans="1:11" x14ac:dyDescent="0.2">
      <c r="A62" s="163" t="s">
        <v>476</v>
      </c>
      <c r="B62" s="317" t="s">
        <v>463</v>
      </c>
      <c r="C62" s="143"/>
      <c r="D62" s="143"/>
      <c r="E62" s="143"/>
      <c r="F62" s="143"/>
      <c r="G62" s="143"/>
      <c r="H62" s="143"/>
      <c r="I62" s="126"/>
      <c r="J62" s="144"/>
      <c r="K62" s="142">
        <f>SUM(C62:J62)</f>
        <v>0</v>
      </c>
    </row>
    <row r="63" spans="1:11" x14ac:dyDescent="0.2">
      <c r="A63" s="163" t="s">
        <v>477</v>
      </c>
      <c r="B63" s="317" t="s">
        <v>464</v>
      </c>
      <c r="C63" s="143">
        <v>3</v>
      </c>
      <c r="D63" s="143">
        <v>3</v>
      </c>
      <c r="E63" s="143">
        <v>1</v>
      </c>
      <c r="F63" s="143"/>
      <c r="G63" s="143">
        <v>3</v>
      </c>
      <c r="H63" s="143">
        <v>1</v>
      </c>
      <c r="I63" s="126">
        <v>2</v>
      </c>
      <c r="J63" s="144">
        <v>2</v>
      </c>
      <c r="K63" s="142">
        <f t="shared" ref="K63:K72" si="8">SUM(C63:J63)</f>
        <v>15</v>
      </c>
    </row>
    <row r="64" spans="1:11" x14ac:dyDescent="0.2">
      <c r="A64" s="163" t="s">
        <v>478</v>
      </c>
      <c r="B64" s="317" t="s">
        <v>465</v>
      </c>
      <c r="C64" s="143">
        <v>4</v>
      </c>
      <c r="D64" s="143"/>
      <c r="E64" s="143"/>
      <c r="F64" s="143"/>
      <c r="G64" s="143"/>
      <c r="H64" s="143"/>
      <c r="I64" s="126"/>
      <c r="J64" s="144"/>
      <c r="K64" s="142">
        <f t="shared" si="8"/>
        <v>4</v>
      </c>
    </row>
    <row r="65" spans="1:11" x14ac:dyDescent="0.2">
      <c r="A65" s="163" t="s">
        <v>479</v>
      </c>
      <c r="B65" s="317" t="s">
        <v>466</v>
      </c>
      <c r="C65" s="143"/>
      <c r="D65" s="143"/>
      <c r="E65" s="143"/>
      <c r="F65" s="143"/>
      <c r="G65" s="143"/>
      <c r="H65" s="143"/>
      <c r="I65" s="126"/>
      <c r="J65" s="144"/>
      <c r="K65" s="142">
        <f t="shared" si="8"/>
        <v>0</v>
      </c>
    </row>
    <row r="66" spans="1:11" x14ac:dyDescent="0.2">
      <c r="A66" s="163" t="s">
        <v>480</v>
      </c>
      <c r="B66" s="317" t="s">
        <v>467</v>
      </c>
      <c r="C66" s="143"/>
      <c r="D66" s="143"/>
      <c r="E66" s="143"/>
      <c r="F66" s="143"/>
      <c r="G66" s="143">
        <v>1</v>
      </c>
      <c r="H66" s="143">
        <v>1</v>
      </c>
      <c r="I66" s="126"/>
      <c r="J66" s="144"/>
      <c r="K66" s="142">
        <f t="shared" si="8"/>
        <v>2</v>
      </c>
    </row>
    <row r="67" spans="1:11" x14ac:dyDescent="0.2">
      <c r="A67" s="163" t="s">
        <v>481</v>
      </c>
      <c r="B67" s="317" t="s">
        <v>468</v>
      </c>
      <c r="C67" s="143"/>
      <c r="D67" s="143"/>
      <c r="E67" s="143"/>
      <c r="F67" s="143"/>
      <c r="G67" s="143"/>
      <c r="H67" s="143"/>
      <c r="I67" s="126"/>
      <c r="J67" s="144"/>
      <c r="K67" s="142">
        <f t="shared" si="8"/>
        <v>0</v>
      </c>
    </row>
    <row r="68" spans="1:11" x14ac:dyDescent="0.2">
      <c r="A68" s="163" t="s">
        <v>475</v>
      </c>
      <c r="B68" s="317" t="s">
        <v>469</v>
      </c>
      <c r="C68" s="143"/>
      <c r="D68" s="143"/>
      <c r="E68" s="143"/>
      <c r="F68" s="143"/>
      <c r="G68" s="143"/>
      <c r="H68" s="143"/>
      <c r="I68" s="126"/>
      <c r="J68" s="144"/>
      <c r="K68" s="142">
        <f t="shared" si="8"/>
        <v>0</v>
      </c>
    </row>
    <row r="69" spans="1:11" x14ac:dyDescent="0.2">
      <c r="A69" s="163" t="s">
        <v>482</v>
      </c>
      <c r="B69" s="317" t="s">
        <v>470</v>
      </c>
      <c r="C69" s="143"/>
      <c r="D69" s="143"/>
      <c r="E69" s="143"/>
      <c r="F69" s="143"/>
      <c r="G69" s="143"/>
      <c r="H69" s="143"/>
      <c r="I69" s="126"/>
      <c r="J69" s="144"/>
      <c r="K69" s="142">
        <f t="shared" si="8"/>
        <v>0</v>
      </c>
    </row>
    <row r="70" spans="1:11" x14ac:dyDescent="0.2">
      <c r="A70" s="163" t="s">
        <v>483</v>
      </c>
      <c r="B70" s="317" t="s">
        <v>471</v>
      </c>
      <c r="C70" s="143"/>
      <c r="D70" s="143"/>
      <c r="E70" s="143"/>
      <c r="F70" s="143"/>
      <c r="G70" s="143"/>
      <c r="H70" s="143"/>
      <c r="I70" s="126"/>
      <c r="J70" s="144"/>
      <c r="K70" s="142">
        <f t="shared" si="8"/>
        <v>0</v>
      </c>
    </row>
    <row r="71" spans="1:11" ht="12.75" customHeight="1" x14ac:dyDescent="0.2">
      <c r="A71" s="163" t="s">
        <v>484</v>
      </c>
      <c r="B71" s="317" t="s">
        <v>472</v>
      </c>
      <c r="C71" s="143">
        <v>5</v>
      </c>
      <c r="D71" s="143">
        <v>4</v>
      </c>
      <c r="E71" s="145"/>
      <c r="F71" s="145"/>
      <c r="G71" s="145"/>
      <c r="H71" s="145"/>
      <c r="I71" s="146"/>
      <c r="J71" s="147"/>
      <c r="K71" s="148">
        <f t="shared" si="8"/>
        <v>9</v>
      </c>
    </row>
    <row r="72" spans="1:11" x14ac:dyDescent="0.2">
      <c r="A72" s="163" t="s">
        <v>474</v>
      </c>
      <c r="B72" s="317" t="s">
        <v>473</v>
      </c>
      <c r="C72" s="145"/>
      <c r="D72" s="145"/>
      <c r="E72" s="145"/>
      <c r="F72" s="145"/>
      <c r="G72" s="145"/>
      <c r="H72" s="145"/>
      <c r="I72" s="146"/>
      <c r="J72" s="147"/>
      <c r="K72" s="148">
        <f t="shared" si="8"/>
        <v>0</v>
      </c>
    </row>
    <row r="73" spans="1:11" x14ac:dyDescent="0.2">
      <c r="A73" s="321" t="s">
        <v>92</v>
      </c>
      <c r="B73" s="322" t="s">
        <v>93</v>
      </c>
      <c r="C73" s="157">
        <f>SUM(C62:C72)</f>
        <v>12</v>
      </c>
      <c r="D73" s="157">
        <f t="shared" ref="D73:J73" si="9">SUM(D62:D72)</f>
        <v>7</v>
      </c>
      <c r="E73" s="157">
        <f t="shared" si="9"/>
        <v>1</v>
      </c>
      <c r="F73" s="157">
        <f t="shared" si="9"/>
        <v>0</v>
      </c>
      <c r="G73" s="157">
        <f t="shared" si="9"/>
        <v>4</v>
      </c>
      <c r="H73" s="157">
        <f t="shared" si="9"/>
        <v>2</v>
      </c>
      <c r="I73" s="157">
        <f t="shared" si="9"/>
        <v>2</v>
      </c>
      <c r="J73" s="157">
        <f t="shared" si="9"/>
        <v>2</v>
      </c>
      <c r="K73" s="148">
        <f>SUM(K62:K72)</f>
        <v>30</v>
      </c>
    </row>
    <row r="74" spans="1:11" x14ac:dyDescent="0.2">
      <c r="A74" s="166" t="s">
        <v>556</v>
      </c>
      <c r="B74" s="320"/>
      <c r="C74" s="526"/>
      <c r="D74" s="527"/>
      <c r="E74" s="527"/>
      <c r="F74" s="527"/>
      <c r="G74" s="527"/>
      <c r="H74" s="527"/>
      <c r="I74" s="527"/>
      <c r="J74" s="527"/>
      <c r="K74" s="528"/>
    </row>
    <row r="75" spans="1:11" x14ac:dyDescent="0.2">
      <c r="A75" s="315" t="s">
        <v>462</v>
      </c>
      <c r="B75" s="316" t="s">
        <v>461</v>
      </c>
      <c r="C75" s="523"/>
      <c r="D75" s="524"/>
      <c r="E75" s="524"/>
      <c r="F75" s="524"/>
      <c r="G75" s="524"/>
      <c r="H75" s="524"/>
      <c r="I75" s="524"/>
      <c r="J75" s="524"/>
      <c r="K75" s="525"/>
    </row>
    <row r="76" spans="1:11" x14ac:dyDescent="0.2">
      <c r="A76" s="163" t="s">
        <v>476</v>
      </c>
      <c r="B76" s="317" t="s">
        <v>463</v>
      </c>
      <c r="C76" s="143"/>
      <c r="D76" s="143"/>
      <c r="E76" s="143"/>
      <c r="F76" s="143"/>
      <c r="G76" s="143"/>
      <c r="H76" s="143"/>
      <c r="I76" s="126"/>
      <c r="J76" s="144"/>
      <c r="K76" s="142">
        <f>SUM(C76:J76)</f>
        <v>0</v>
      </c>
    </row>
    <row r="77" spans="1:11" x14ac:dyDescent="0.2">
      <c r="A77" s="163" t="s">
        <v>477</v>
      </c>
      <c r="B77" s="317" t="s">
        <v>464</v>
      </c>
      <c r="C77" s="143"/>
      <c r="D77" s="143"/>
      <c r="E77" s="143"/>
      <c r="F77" s="143"/>
      <c r="G77" s="143"/>
      <c r="H77" s="143"/>
      <c r="I77" s="126"/>
      <c r="J77" s="144"/>
      <c r="K77" s="142">
        <f t="shared" ref="K77:K86" si="10">SUM(C77:J77)</f>
        <v>0</v>
      </c>
    </row>
    <row r="78" spans="1:11" x14ac:dyDescent="0.2">
      <c r="A78" s="163" t="s">
        <v>478</v>
      </c>
      <c r="B78" s="317" t="s">
        <v>465</v>
      </c>
      <c r="C78" s="143"/>
      <c r="D78" s="143"/>
      <c r="E78" s="143"/>
      <c r="F78" s="143"/>
      <c r="G78" s="143"/>
      <c r="H78" s="143"/>
      <c r="I78" s="126"/>
      <c r="J78" s="144"/>
      <c r="K78" s="142">
        <f t="shared" si="10"/>
        <v>0</v>
      </c>
    </row>
    <row r="79" spans="1:11" x14ac:dyDescent="0.2">
      <c r="A79" s="163" t="s">
        <v>479</v>
      </c>
      <c r="B79" s="317" t="s">
        <v>466</v>
      </c>
      <c r="C79" s="143"/>
      <c r="D79" s="143"/>
      <c r="E79" s="143"/>
      <c r="F79" s="143"/>
      <c r="G79" s="143"/>
      <c r="H79" s="143"/>
      <c r="I79" s="126"/>
      <c r="J79" s="144"/>
      <c r="K79" s="142">
        <f t="shared" si="10"/>
        <v>0</v>
      </c>
    </row>
    <row r="80" spans="1:11" x14ac:dyDescent="0.2">
      <c r="A80" s="163" t="s">
        <v>480</v>
      </c>
      <c r="B80" s="317" t="s">
        <v>467</v>
      </c>
      <c r="C80" s="143"/>
      <c r="D80" s="143"/>
      <c r="E80" s="143"/>
      <c r="F80" s="143"/>
      <c r="G80" s="143"/>
      <c r="H80" s="143"/>
      <c r="I80" s="126"/>
      <c r="J80" s="144"/>
      <c r="K80" s="142">
        <f t="shared" si="10"/>
        <v>0</v>
      </c>
    </row>
    <row r="81" spans="1:11" x14ac:dyDescent="0.2">
      <c r="A81" s="163" t="s">
        <v>481</v>
      </c>
      <c r="B81" s="317" t="s">
        <v>468</v>
      </c>
      <c r="C81" s="143"/>
      <c r="D81" s="143"/>
      <c r="E81" s="143"/>
      <c r="F81" s="143"/>
      <c r="G81" s="143"/>
      <c r="H81" s="143"/>
      <c r="I81" s="126"/>
      <c r="J81" s="144"/>
      <c r="K81" s="142">
        <f t="shared" si="10"/>
        <v>0</v>
      </c>
    </row>
    <row r="82" spans="1:11" x14ac:dyDescent="0.2">
      <c r="A82" s="163" t="s">
        <v>475</v>
      </c>
      <c r="B82" s="317" t="s">
        <v>469</v>
      </c>
      <c r="C82" s="143"/>
      <c r="D82" s="143"/>
      <c r="E82" s="143"/>
      <c r="F82" s="143"/>
      <c r="G82" s="143"/>
      <c r="H82" s="143"/>
      <c r="I82" s="126"/>
      <c r="J82" s="144"/>
      <c r="K82" s="142">
        <f t="shared" si="10"/>
        <v>0</v>
      </c>
    </row>
    <row r="83" spans="1:11" x14ac:dyDescent="0.2">
      <c r="A83" s="163" t="s">
        <v>482</v>
      </c>
      <c r="B83" s="317" t="s">
        <v>470</v>
      </c>
      <c r="C83" s="143">
        <v>1</v>
      </c>
      <c r="D83" s="143">
        <v>1</v>
      </c>
      <c r="E83" s="143"/>
      <c r="F83" s="143"/>
      <c r="G83" s="143"/>
      <c r="H83" s="143"/>
      <c r="I83" s="126"/>
      <c r="J83" s="144"/>
      <c r="K83" s="142">
        <f t="shared" si="10"/>
        <v>2</v>
      </c>
    </row>
    <row r="84" spans="1:11" x14ac:dyDescent="0.2">
      <c r="A84" s="163" t="s">
        <v>483</v>
      </c>
      <c r="B84" s="317" t="s">
        <v>471</v>
      </c>
      <c r="C84" s="143"/>
      <c r="D84" s="143"/>
      <c r="E84" s="143"/>
      <c r="F84" s="143"/>
      <c r="G84" s="143"/>
      <c r="H84" s="143"/>
      <c r="I84" s="126"/>
      <c r="J84" s="144"/>
      <c r="K84" s="142">
        <f t="shared" si="10"/>
        <v>0</v>
      </c>
    </row>
    <row r="85" spans="1:11" ht="12.75" customHeight="1" x14ac:dyDescent="0.2">
      <c r="A85" s="163" t="s">
        <v>484</v>
      </c>
      <c r="B85" s="317" t="s">
        <v>472</v>
      </c>
      <c r="C85" s="145"/>
      <c r="D85" s="145"/>
      <c r="E85" s="145"/>
      <c r="F85" s="145"/>
      <c r="G85" s="145"/>
      <c r="H85" s="145"/>
      <c r="I85" s="146"/>
      <c r="J85" s="147"/>
      <c r="K85" s="148">
        <f t="shared" si="10"/>
        <v>0</v>
      </c>
    </row>
    <row r="86" spans="1:11" x14ac:dyDescent="0.2">
      <c r="A86" s="163" t="s">
        <v>474</v>
      </c>
      <c r="B86" s="317" t="s">
        <v>473</v>
      </c>
      <c r="C86" s="143">
        <v>3</v>
      </c>
      <c r="D86" s="143">
        <v>1</v>
      </c>
      <c r="E86" s="143"/>
      <c r="F86" s="143"/>
      <c r="G86" s="143">
        <v>2</v>
      </c>
      <c r="H86" s="143">
        <v>1</v>
      </c>
      <c r="I86" s="126"/>
      <c r="J86" s="147"/>
      <c r="K86" s="148">
        <f t="shared" si="10"/>
        <v>7</v>
      </c>
    </row>
    <row r="87" spans="1:11" x14ac:dyDescent="0.2">
      <c r="A87" s="321" t="s">
        <v>92</v>
      </c>
      <c r="B87" s="322" t="s">
        <v>93</v>
      </c>
      <c r="C87" s="157">
        <f>SUM(C76:C86)</f>
        <v>4</v>
      </c>
      <c r="D87" s="157">
        <f t="shared" ref="D87:J87" si="11">SUM(D76:D86)</f>
        <v>2</v>
      </c>
      <c r="E87" s="157">
        <f t="shared" si="11"/>
        <v>0</v>
      </c>
      <c r="F87" s="157">
        <f t="shared" si="11"/>
        <v>0</v>
      </c>
      <c r="G87" s="157">
        <f t="shared" si="11"/>
        <v>2</v>
      </c>
      <c r="H87" s="157">
        <f t="shared" si="11"/>
        <v>1</v>
      </c>
      <c r="I87" s="157">
        <f t="shared" si="11"/>
        <v>0</v>
      </c>
      <c r="J87" s="157">
        <f t="shared" si="11"/>
        <v>0</v>
      </c>
      <c r="K87" s="148">
        <f>SUM(K76:K86)</f>
        <v>9</v>
      </c>
    </row>
    <row r="88" spans="1:11" x14ac:dyDescent="0.2">
      <c r="A88" s="166" t="s">
        <v>600</v>
      </c>
      <c r="B88" s="320"/>
      <c r="C88" s="526"/>
      <c r="D88" s="527"/>
      <c r="E88" s="527"/>
      <c r="F88" s="527"/>
      <c r="G88" s="527"/>
      <c r="H88" s="527"/>
      <c r="I88" s="527"/>
      <c r="J88" s="527"/>
      <c r="K88" s="528"/>
    </row>
    <row r="89" spans="1:11" x14ac:dyDescent="0.2">
      <c r="A89" s="315" t="s">
        <v>462</v>
      </c>
      <c r="B89" s="316" t="s">
        <v>461</v>
      </c>
      <c r="C89" s="523"/>
      <c r="D89" s="524"/>
      <c r="E89" s="524"/>
      <c r="F89" s="524"/>
      <c r="G89" s="524"/>
      <c r="H89" s="524"/>
      <c r="I89" s="524"/>
      <c r="J89" s="524"/>
      <c r="K89" s="525"/>
    </row>
    <row r="90" spans="1:11" x14ac:dyDescent="0.2">
      <c r="A90" s="163" t="s">
        <v>476</v>
      </c>
      <c r="B90" s="317" t="s">
        <v>463</v>
      </c>
      <c r="C90" s="143"/>
      <c r="D90" s="143"/>
      <c r="E90" s="143"/>
      <c r="F90" s="143"/>
      <c r="G90" s="143"/>
      <c r="H90" s="143"/>
      <c r="I90" s="126"/>
      <c r="J90" s="144"/>
      <c r="K90" s="142">
        <f>SUM(C90:J90)</f>
        <v>0</v>
      </c>
    </row>
    <row r="91" spans="1:11" x14ac:dyDescent="0.2">
      <c r="A91" s="163" t="s">
        <v>477</v>
      </c>
      <c r="B91" s="317" t="s">
        <v>464</v>
      </c>
      <c r="C91" s="143"/>
      <c r="D91" s="143"/>
      <c r="E91" s="143"/>
      <c r="F91" s="143"/>
      <c r="G91" s="143"/>
      <c r="H91" s="143"/>
      <c r="I91" s="126"/>
      <c r="J91" s="144"/>
      <c r="K91" s="142">
        <f t="shared" ref="K91:K100" si="12">SUM(C91:J91)</f>
        <v>0</v>
      </c>
    </row>
    <row r="92" spans="1:11" x14ac:dyDescent="0.2">
      <c r="A92" s="163" t="s">
        <v>478</v>
      </c>
      <c r="B92" s="317" t="s">
        <v>465</v>
      </c>
      <c r="C92" s="143"/>
      <c r="D92" s="143"/>
      <c r="E92" s="143"/>
      <c r="F92" s="143"/>
      <c r="G92" s="143"/>
      <c r="H92" s="143"/>
      <c r="I92" s="126"/>
      <c r="J92" s="144"/>
      <c r="K92" s="142">
        <f t="shared" si="12"/>
        <v>0</v>
      </c>
    </row>
    <row r="93" spans="1:11" x14ac:dyDescent="0.2">
      <c r="A93" s="163" t="s">
        <v>479</v>
      </c>
      <c r="B93" s="317" t="s">
        <v>466</v>
      </c>
      <c r="C93" s="143"/>
      <c r="D93" s="143"/>
      <c r="E93" s="143"/>
      <c r="F93" s="143"/>
      <c r="G93" s="143"/>
      <c r="H93" s="143"/>
      <c r="I93" s="126"/>
      <c r="J93" s="144"/>
      <c r="K93" s="142">
        <f t="shared" si="12"/>
        <v>0</v>
      </c>
    </row>
    <row r="94" spans="1:11" x14ac:dyDescent="0.2">
      <c r="A94" s="163" t="s">
        <v>480</v>
      </c>
      <c r="B94" s="317" t="s">
        <v>467</v>
      </c>
      <c r="C94" s="143"/>
      <c r="D94" s="143"/>
      <c r="E94" s="143"/>
      <c r="F94" s="143"/>
      <c r="G94" s="143"/>
      <c r="H94" s="143"/>
      <c r="I94" s="126"/>
      <c r="J94" s="144"/>
      <c r="K94" s="142">
        <f t="shared" si="12"/>
        <v>0</v>
      </c>
    </row>
    <row r="95" spans="1:11" x14ac:dyDescent="0.2">
      <c r="A95" s="163" t="s">
        <v>481</v>
      </c>
      <c r="B95" s="317" t="s">
        <v>468</v>
      </c>
      <c r="C95" s="143"/>
      <c r="D95" s="143"/>
      <c r="E95" s="143"/>
      <c r="F95" s="143"/>
      <c r="G95" s="143"/>
      <c r="H95" s="143"/>
      <c r="I95" s="126"/>
      <c r="J95" s="144"/>
      <c r="K95" s="142">
        <f t="shared" si="12"/>
        <v>0</v>
      </c>
    </row>
    <row r="96" spans="1:11" x14ac:dyDescent="0.2">
      <c r="A96" s="163" t="s">
        <v>475</v>
      </c>
      <c r="B96" s="317" t="s">
        <v>469</v>
      </c>
      <c r="C96" s="143"/>
      <c r="D96" s="143"/>
      <c r="E96" s="143"/>
      <c r="F96" s="143"/>
      <c r="G96" s="143"/>
      <c r="H96" s="143"/>
      <c r="I96" s="126"/>
      <c r="J96" s="144"/>
      <c r="K96" s="142">
        <f t="shared" si="12"/>
        <v>0</v>
      </c>
    </row>
    <row r="97" spans="1:11" x14ac:dyDescent="0.2">
      <c r="A97" s="163" t="s">
        <v>482</v>
      </c>
      <c r="B97" s="317" t="s">
        <v>470</v>
      </c>
      <c r="C97" s="143"/>
      <c r="D97" s="143"/>
      <c r="E97" s="143"/>
      <c r="F97" s="143"/>
      <c r="G97" s="143"/>
      <c r="H97" s="143"/>
      <c r="I97" s="126">
        <v>8</v>
      </c>
      <c r="J97" s="144">
        <v>8</v>
      </c>
      <c r="K97" s="142">
        <f t="shared" si="12"/>
        <v>16</v>
      </c>
    </row>
    <row r="98" spans="1:11" x14ac:dyDescent="0.2">
      <c r="A98" s="163" t="s">
        <v>483</v>
      </c>
      <c r="B98" s="317" t="s">
        <v>471</v>
      </c>
      <c r="C98" s="143"/>
      <c r="D98" s="143"/>
      <c r="E98" s="143"/>
      <c r="F98" s="143"/>
      <c r="G98" s="143"/>
      <c r="H98" s="143"/>
      <c r="I98" s="126"/>
      <c r="J98" s="144"/>
      <c r="K98" s="142">
        <f t="shared" si="12"/>
        <v>0</v>
      </c>
    </row>
    <row r="99" spans="1:11" ht="12.75" customHeight="1" x14ac:dyDescent="0.2">
      <c r="A99" s="163" t="s">
        <v>484</v>
      </c>
      <c r="B99" s="317" t="s">
        <v>472</v>
      </c>
      <c r="C99" s="145"/>
      <c r="D99" s="145"/>
      <c r="E99" s="145"/>
      <c r="F99" s="145"/>
      <c r="G99" s="145"/>
      <c r="H99" s="145"/>
      <c r="I99" s="146"/>
      <c r="J99" s="147"/>
      <c r="K99" s="148">
        <f t="shared" si="12"/>
        <v>0</v>
      </c>
    </row>
    <row r="100" spans="1:11" x14ac:dyDescent="0.2">
      <c r="A100" s="163" t="s">
        <v>474</v>
      </c>
      <c r="B100" s="317" t="s">
        <v>473</v>
      </c>
      <c r="C100" s="145"/>
      <c r="D100" s="145"/>
      <c r="E100" s="145"/>
      <c r="F100" s="145"/>
      <c r="G100" s="145"/>
      <c r="H100" s="145"/>
      <c r="I100" s="146"/>
      <c r="J100" s="147"/>
      <c r="K100" s="148">
        <f t="shared" si="12"/>
        <v>0</v>
      </c>
    </row>
    <row r="101" spans="1:11" x14ac:dyDescent="0.2">
      <c r="A101" s="321" t="s">
        <v>92</v>
      </c>
      <c r="B101" s="322" t="s">
        <v>93</v>
      </c>
      <c r="C101" s="157">
        <f>SUM(C90:C100)</f>
        <v>0</v>
      </c>
      <c r="D101" s="157">
        <f t="shared" ref="D101:J101" si="13">SUM(D90:D100)</f>
        <v>0</v>
      </c>
      <c r="E101" s="157">
        <f t="shared" si="13"/>
        <v>0</v>
      </c>
      <c r="F101" s="157">
        <f t="shared" si="13"/>
        <v>0</v>
      </c>
      <c r="G101" s="157">
        <f t="shared" si="13"/>
        <v>0</v>
      </c>
      <c r="H101" s="157">
        <f t="shared" si="13"/>
        <v>0</v>
      </c>
      <c r="I101" s="157">
        <f t="shared" si="13"/>
        <v>8</v>
      </c>
      <c r="J101" s="157">
        <f t="shared" si="13"/>
        <v>8</v>
      </c>
      <c r="K101" s="148">
        <f>SUM(K90:K100)</f>
        <v>16</v>
      </c>
    </row>
    <row r="102" spans="1:11" x14ac:dyDescent="0.2">
      <c r="A102" s="166" t="s">
        <v>505</v>
      </c>
      <c r="B102" s="320"/>
      <c r="C102" s="526"/>
      <c r="D102" s="527"/>
      <c r="E102" s="527"/>
      <c r="F102" s="527"/>
      <c r="G102" s="527"/>
      <c r="H102" s="527"/>
      <c r="I102" s="527"/>
      <c r="J102" s="527"/>
      <c r="K102" s="528"/>
    </row>
    <row r="103" spans="1:11" x14ac:dyDescent="0.2">
      <c r="A103" s="315" t="s">
        <v>462</v>
      </c>
      <c r="B103" s="316" t="s">
        <v>461</v>
      </c>
      <c r="C103" s="523"/>
      <c r="D103" s="524"/>
      <c r="E103" s="524"/>
      <c r="F103" s="524"/>
      <c r="G103" s="524"/>
      <c r="H103" s="524"/>
      <c r="I103" s="524"/>
      <c r="J103" s="524"/>
      <c r="K103" s="525"/>
    </row>
    <row r="104" spans="1:11" x14ac:dyDescent="0.2">
      <c r="A104" s="163" t="s">
        <v>476</v>
      </c>
      <c r="B104" s="317" t="s">
        <v>463</v>
      </c>
      <c r="C104" s="143">
        <f t="shared" ref="C104:J115" si="14">SUM(C6,C20,C34,C48,C62,C76,C90)</f>
        <v>0</v>
      </c>
      <c r="D104" s="143">
        <f t="shared" si="14"/>
        <v>0</v>
      </c>
      <c r="E104" s="143">
        <f t="shared" si="14"/>
        <v>0</v>
      </c>
      <c r="F104" s="143">
        <f t="shared" si="14"/>
        <v>0</v>
      </c>
      <c r="G104" s="143">
        <f t="shared" si="14"/>
        <v>0</v>
      </c>
      <c r="H104" s="143">
        <f t="shared" si="14"/>
        <v>0</v>
      </c>
      <c r="I104" s="143">
        <f t="shared" si="14"/>
        <v>0</v>
      </c>
      <c r="J104" s="143">
        <f t="shared" si="14"/>
        <v>0</v>
      </c>
      <c r="K104" s="142">
        <f>SUM(C104:J104)</f>
        <v>0</v>
      </c>
    </row>
    <row r="105" spans="1:11" x14ac:dyDescent="0.2">
      <c r="A105" s="163" t="s">
        <v>477</v>
      </c>
      <c r="B105" s="317" t="s">
        <v>464</v>
      </c>
      <c r="C105" s="143">
        <f t="shared" si="14"/>
        <v>3</v>
      </c>
      <c r="D105" s="143">
        <f t="shared" si="14"/>
        <v>3</v>
      </c>
      <c r="E105" s="143">
        <f t="shared" si="14"/>
        <v>1</v>
      </c>
      <c r="F105" s="143">
        <f t="shared" si="14"/>
        <v>0</v>
      </c>
      <c r="G105" s="143">
        <f t="shared" si="14"/>
        <v>3</v>
      </c>
      <c r="H105" s="143">
        <f t="shared" si="14"/>
        <v>1</v>
      </c>
      <c r="I105" s="143">
        <f t="shared" si="14"/>
        <v>2</v>
      </c>
      <c r="J105" s="143">
        <f t="shared" si="14"/>
        <v>2</v>
      </c>
      <c r="K105" s="142">
        <f t="shared" ref="K105:K114" si="15">SUM(C105:J105)</f>
        <v>15</v>
      </c>
    </row>
    <row r="106" spans="1:11" x14ac:dyDescent="0.2">
      <c r="A106" s="163" t="s">
        <v>478</v>
      </c>
      <c r="B106" s="317" t="s">
        <v>465</v>
      </c>
      <c r="C106" s="143">
        <f t="shared" si="14"/>
        <v>6</v>
      </c>
      <c r="D106" s="143">
        <f t="shared" si="14"/>
        <v>1</v>
      </c>
      <c r="E106" s="143">
        <f t="shared" si="14"/>
        <v>0</v>
      </c>
      <c r="F106" s="143">
        <f t="shared" si="14"/>
        <v>0</v>
      </c>
      <c r="G106" s="143">
        <f t="shared" si="14"/>
        <v>3</v>
      </c>
      <c r="H106" s="143">
        <f t="shared" si="14"/>
        <v>2</v>
      </c>
      <c r="I106" s="143">
        <f t="shared" si="14"/>
        <v>2</v>
      </c>
      <c r="J106" s="143">
        <f t="shared" si="14"/>
        <v>2</v>
      </c>
      <c r="K106" s="142">
        <f t="shared" si="15"/>
        <v>16</v>
      </c>
    </row>
    <row r="107" spans="1:11" x14ac:dyDescent="0.2">
      <c r="A107" s="163" t="s">
        <v>479</v>
      </c>
      <c r="B107" s="317" t="s">
        <v>466</v>
      </c>
      <c r="C107" s="143">
        <f t="shared" si="14"/>
        <v>2</v>
      </c>
      <c r="D107" s="143">
        <f t="shared" si="14"/>
        <v>2</v>
      </c>
      <c r="E107" s="143">
        <f t="shared" si="14"/>
        <v>0</v>
      </c>
      <c r="F107" s="143">
        <f t="shared" si="14"/>
        <v>0</v>
      </c>
      <c r="G107" s="143">
        <f t="shared" si="14"/>
        <v>4</v>
      </c>
      <c r="H107" s="143">
        <f t="shared" si="14"/>
        <v>4</v>
      </c>
      <c r="I107" s="143">
        <f t="shared" si="14"/>
        <v>1</v>
      </c>
      <c r="J107" s="143">
        <f t="shared" si="14"/>
        <v>1</v>
      </c>
      <c r="K107" s="142">
        <f t="shared" si="15"/>
        <v>14</v>
      </c>
    </row>
    <row r="108" spans="1:11" x14ac:dyDescent="0.2">
      <c r="A108" s="163" t="s">
        <v>480</v>
      </c>
      <c r="B108" s="317" t="s">
        <v>467</v>
      </c>
      <c r="C108" s="143">
        <f t="shared" si="14"/>
        <v>9</v>
      </c>
      <c r="D108" s="143">
        <f t="shared" si="14"/>
        <v>6</v>
      </c>
      <c r="E108" s="143">
        <f t="shared" si="14"/>
        <v>0</v>
      </c>
      <c r="F108" s="143">
        <f t="shared" si="14"/>
        <v>0</v>
      </c>
      <c r="G108" s="143">
        <f t="shared" si="14"/>
        <v>9</v>
      </c>
      <c r="H108" s="143">
        <f t="shared" si="14"/>
        <v>7</v>
      </c>
      <c r="I108" s="143">
        <f t="shared" si="14"/>
        <v>9</v>
      </c>
      <c r="J108" s="143">
        <f t="shared" si="14"/>
        <v>9</v>
      </c>
      <c r="K108" s="142">
        <f t="shared" si="15"/>
        <v>49</v>
      </c>
    </row>
    <row r="109" spans="1:11" x14ac:dyDescent="0.2">
      <c r="A109" s="163" t="s">
        <v>481</v>
      </c>
      <c r="B109" s="317" t="s">
        <v>468</v>
      </c>
      <c r="C109" s="143">
        <f t="shared" si="14"/>
        <v>0</v>
      </c>
      <c r="D109" s="143">
        <f t="shared" si="14"/>
        <v>0</v>
      </c>
      <c r="E109" s="143">
        <f t="shared" si="14"/>
        <v>0</v>
      </c>
      <c r="F109" s="143">
        <f t="shared" si="14"/>
        <v>0</v>
      </c>
      <c r="G109" s="143">
        <f t="shared" si="14"/>
        <v>1</v>
      </c>
      <c r="H109" s="143">
        <f t="shared" si="14"/>
        <v>1</v>
      </c>
      <c r="I109" s="143">
        <f t="shared" si="14"/>
        <v>0</v>
      </c>
      <c r="J109" s="143">
        <f t="shared" si="14"/>
        <v>0</v>
      </c>
      <c r="K109" s="142">
        <f t="shared" si="15"/>
        <v>2</v>
      </c>
    </row>
    <row r="110" spans="1:11" x14ac:dyDescent="0.2">
      <c r="A110" s="163" t="s">
        <v>475</v>
      </c>
      <c r="B110" s="317" t="s">
        <v>469</v>
      </c>
      <c r="C110" s="143">
        <f t="shared" si="14"/>
        <v>8</v>
      </c>
      <c r="D110" s="143">
        <f t="shared" si="14"/>
        <v>5</v>
      </c>
      <c r="E110" s="143">
        <f t="shared" si="14"/>
        <v>0</v>
      </c>
      <c r="F110" s="143">
        <f t="shared" si="14"/>
        <v>0</v>
      </c>
      <c r="G110" s="143">
        <f t="shared" si="14"/>
        <v>8</v>
      </c>
      <c r="H110" s="143">
        <f t="shared" si="14"/>
        <v>4</v>
      </c>
      <c r="I110" s="143">
        <f t="shared" si="14"/>
        <v>5</v>
      </c>
      <c r="J110" s="143">
        <f t="shared" si="14"/>
        <v>5</v>
      </c>
      <c r="K110" s="142">
        <f t="shared" si="15"/>
        <v>35</v>
      </c>
    </row>
    <row r="111" spans="1:11" x14ac:dyDescent="0.2">
      <c r="A111" s="163" t="s">
        <v>482</v>
      </c>
      <c r="B111" s="317" t="s">
        <v>470</v>
      </c>
      <c r="C111" s="143">
        <f t="shared" si="14"/>
        <v>6</v>
      </c>
      <c r="D111" s="143">
        <f t="shared" si="14"/>
        <v>6</v>
      </c>
      <c r="E111" s="143">
        <f t="shared" si="14"/>
        <v>0</v>
      </c>
      <c r="F111" s="143">
        <f t="shared" si="14"/>
        <v>0</v>
      </c>
      <c r="G111" s="143">
        <f t="shared" si="14"/>
        <v>15</v>
      </c>
      <c r="H111" s="143">
        <f t="shared" si="14"/>
        <v>10</v>
      </c>
      <c r="I111" s="143">
        <f t="shared" si="14"/>
        <v>19</v>
      </c>
      <c r="J111" s="143">
        <f t="shared" si="14"/>
        <v>17</v>
      </c>
      <c r="K111" s="142">
        <f t="shared" si="15"/>
        <v>73</v>
      </c>
    </row>
    <row r="112" spans="1:11" x14ac:dyDescent="0.2">
      <c r="A112" s="163" t="s">
        <v>483</v>
      </c>
      <c r="B112" s="317" t="s">
        <v>471</v>
      </c>
      <c r="C112" s="143">
        <f t="shared" si="14"/>
        <v>0</v>
      </c>
      <c r="D112" s="143">
        <f t="shared" si="14"/>
        <v>0</v>
      </c>
      <c r="E112" s="143">
        <f t="shared" si="14"/>
        <v>0</v>
      </c>
      <c r="F112" s="143">
        <f t="shared" si="14"/>
        <v>0</v>
      </c>
      <c r="G112" s="143">
        <f t="shared" si="14"/>
        <v>0</v>
      </c>
      <c r="H112" s="143">
        <f t="shared" si="14"/>
        <v>0</v>
      </c>
      <c r="I112" s="143">
        <f t="shared" si="14"/>
        <v>0</v>
      </c>
      <c r="J112" s="143">
        <f t="shared" si="14"/>
        <v>0</v>
      </c>
      <c r="K112" s="142">
        <f t="shared" si="15"/>
        <v>0</v>
      </c>
    </row>
    <row r="113" spans="1:11" ht="12.75" customHeight="1" x14ac:dyDescent="0.2">
      <c r="A113" s="163" t="s">
        <v>484</v>
      </c>
      <c r="B113" s="317" t="s">
        <v>472</v>
      </c>
      <c r="C113" s="143">
        <f t="shared" si="14"/>
        <v>5</v>
      </c>
      <c r="D113" s="143">
        <f t="shared" si="14"/>
        <v>4</v>
      </c>
      <c r="E113" s="143">
        <f t="shared" si="14"/>
        <v>0</v>
      </c>
      <c r="F113" s="143">
        <f t="shared" si="14"/>
        <v>0</v>
      </c>
      <c r="G113" s="143">
        <f t="shared" si="14"/>
        <v>0</v>
      </c>
      <c r="H113" s="143">
        <f t="shared" si="14"/>
        <v>0</v>
      </c>
      <c r="I113" s="143">
        <f t="shared" si="14"/>
        <v>0</v>
      </c>
      <c r="J113" s="143">
        <f t="shared" si="14"/>
        <v>0</v>
      </c>
      <c r="K113" s="142">
        <f t="shared" si="15"/>
        <v>9</v>
      </c>
    </row>
    <row r="114" spans="1:11" ht="13.5" thickBot="1" x14ac:dyDescent="0.25">
      <c r="A114" s="163" t="s">
        <v>474</v>
      </c>
      <c r="B114" s="317" t="s">
        <v>473</v>
      </c>
      <c r="C114" s="301">
        <f t="shared" si="14"/>
        <v>3</v>
      </c>
      <c r="D114" s="301">
        <f t="shared" si="14"/>
        <v>1</v>
      </c>
      <c r="E114" s="301">
        <f t="shared" si="14"/>
        <v>0</v>
      </c>
      <c r="F114" s="301">
        <f t="shared" si="14"/>
        <v>0</v>
      </c>
      <c r="G114" s="301">
        <f t="shared" si="14"/>
        <v>2</v>
      </c>
      <c r="H114" s="301">
        <f t="shared" si="14"/>
        <v>1</v>
      </c>
      <c r="I114" s="301">
        <f t="shared" si="14"/>
        <v>0</v>
      </c>
      <c r="J114" s="301">
        <f t="shared" si="14"/>
        <v>0</v>
      </c>
      <c r="K114" s="276">
        <f t="shared" si="15"/>
        <v>7</v>
      </c>
    </row>
    <row r="115" spans="1:11" ht="13.5" thickBot="1" x14ac:dyDescent="0.25">
      <c r="A115" s="323" t="s">
        <v>559</v>
      </c>
      <c r="B115" s="324" t="s">
        <v>93</v>
      </c>
      <c r="C115" s="325">
        <f t="shared" si="14"/>
        <v>42</v>
      </c>
      <c r="D115" s="325">
        <f t="shared" si="14"/>
        <v>28</v>
      </c>
      <c r="E115" s="325">
        <f t="shared" si="14"/>
        <v>1</v>
      </c>
      <c r="F115" s="325">
        <f t="shared" si="14"/>
        <v>0</v>
      </c>
      <c r="G115" s="325">
        <f t="shared" si="14"/>
        <v>45</v>
      </c>
      <c r="H115" s="325">
        <f t="shared" si="14"/>
        <v>30</v>
      </c>
      <c r="I115" s="325">
        <f t="shared" si="14"/>
        <v>38</v>
      </c>
      <c r="J115" s="325">
        <f t="shared" si="14"/>
        <v>36</v>
      </c>
      <c r="K115" s="326">
        <f>SUM(K104:K114)</f>
        <v>220</v>
      </c>
    </row>
  </sheetData>
  <mergeCells count="22">
    <mergeCell ref="C32:K32"/>
    <mergeCell ref="C33:K33"/>
    <mergeCell ref="B4:K4"/>
    <mergeCell ref="C18:K18"/>
    <mergeCell ref="C5:K5"/>
    <mergeCell ref="C19:K19"/>
    <mergeCell ref="M1:W1"/>
    <mergeCell ref="A1:K1"/>
    <mergeCell ref="C2:D2"/>
    <mergeCell ref="E2:F2"/>
    <mergeCell ref="G2:H2"/>
    <mergeCell ref="I2:J2"/>
    <mergeCell ref="C46:K46"/>
    <mergeCell ref="C47:K47"/>
    <mergeCell ref="C60:K60"/>
    <mergeCell ref="C61:K61"/>
    <mergeCell ref="C74:K74"/>
    <mergeCell ref="C75:K75"/>
    <mergeCell ref="C88:K88"/>
    <mergeCell ref="C89:K89"/>
    <mergeCell ref="C102:K102"/>
    <mergeCell ref="C103:K103"/>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E43"/>
  <sheetViews>
    <sheetView zoomScaleNormal="100" workbookViewId="0">
      <selection activeCell="A40" sqref="A40"/>
    </sheetView>
  </sheetViews>
  <sheetFormatPr defaultColWidth="9.140625"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667" t="s">
        <v>413</v>
      </c>
      <c r="B1" s="668"/>
      <c r="C1" s="669"/>
      <c r="D1" s="669"/>
      <c r="E1" s="670"/>
    </row>
    <row r="2" spans="1:5" s="5" customFormat="1" ht="38.25" customHeight="1" x14ac:dyDescent="0.2">
      <c r="A2" s="14" t="s">
        <v>505</v>
      </c>
      <c r="B2" s="671" t="s">
        <v>40</v>
      </c>
      <c r="C2" s="672"/>
      <c r="D2" s="673"/>
      <c r="E2" s="678" t="s">
        <v>575</v>
      </c>
    </row>
    <row r="3" spans="1:5" s="5" customFormat="1" ht="15" customHeight="1" x14ac:dyDescent="0.2">
      <c r="A3" s="676"/>
      <c r="B3" s="674" t="s">
        <v>573</v>
      </c>
      <c r="C3" s="674"/>
      <c r="D3" s="675" t="s">
        <v>574</v>
      </c>
      <c r="E3" s="679"/>
    </row>
    <row r="4" spans="1:5" s="5" customFormat="1" ht="51.75" thickBot="1" x14ac:dyDescent="0.25">
      <c r="A4" s="677"/>
      <c r="B4" s="53" t="s">
        <v>71</v>
      </c>
      <c r="C4" s="53" t="s">
        <v>113</v>
      </c>
      <c r="D4" s="675"/>
      <c r="E4" s="680"/>
    </row>
    <row r="5" spans="1:5" customFormat="1" ht="17.100000000000001" customHeight="1" x14ac:dyDescent="0.25">
      <c r="A5" s="159" t="s">
        <v>508</v>
      </c>
      <c r="B5" s="160">
        <v>2</v>
      </c>
      <c r="C5" s="450">
        <v>1</v>
      </c>
      <c r="D5" s="450">
        <v>1</v>
      </c>
      <c r="E5" s="451">
        <v>54.5</v>
      </c>
    </row>
    <row r="6" spans="1:5" customFormat="1" ht="17.100000000000001" customHeight="1" x14ac:dyDescent="0.25">
      <c r="A6" s="29" t="s">
        <v>452</v>
      </c>
      <c r="B6" s="452">
        <v>1</v>
      </c>
      <c r="C6" s="453">
        <v>1</v>
      </c>
      <c r="D6" s="453">
        <v>1</v>
      </c>
      <c r="E6" s="63">
        <v>53</v>
      </c>
    </row>
    <row r="7" spans="1:5" customFormat="1" ht="17.100000000000001" customHeight="1" x14ac:dyDescent="0.25">
      <c r="A7" s="29" t="s">
        <v>96</v>
      </c>
      <c r="B7" s="452"/>
      <c r="C7" s="453"/>
      <c r="D7" s="453"/>
      <c r="E7" s="63"/>
    </row>
    <row r="8" spans="1:5" customFormat="1" ht="17.100000000000001" customHeight="1" x14ac:dyDescent="0.25">
      <c r="A8" s="29" t="s">
        <v>453</v>
      </c>
      <c r="B8" s="452">
        <v>1</v>
      </c>
      <c r="C8" s="453"/>
      <c r="D8" s="453"/>
      <c r="E8" s="63">
        <v>56</v>
      </c>
    </row>
    <row r="9" spans="1:5" customFormat="1" ht="17.100000000000001" customHeight="1" thickBot="1" x14ac:dyDescent="0.3">
      <c r="A9" s="454" t="s">
        <v>96</v>
      </c>
      <c r="B9" s="455">
        <v>1</v>
      </c>
      <c r="C9" s="456"/>
      <c r="D9" s="456"/>
      <c r="E9" s="457">
        <v>56</v>
      </c>
    </row>
    <row r="10" spans="1:5" customFormat="1" ht="17.100000000000001" customHeight="1" x14ac:dyDescent="0.25">
      <c r="A10" s="159" t="s">
        <v>552</v>
      </c>
      <c r="B10" s="160">
        <v>4</v>
      </c>
      <c r="C10" s="458">
        <v>4</v>
      </c>
      <c r="D10" s="450"/>
      <c r="E10" s="451">
        <v>44</v>
      </c>
    </row>
    <row r="11" spans="1:5" customFormat="1" ht="17.100000000000001" customHeight="1" x14ac:dyDescent="0.25">
      <c r="A11" s="29" t="s">
        <v>452</v>
      </c>
      <c r="B11" s="452">
        <v>3</v>
      </c>
      <c r="C11" s="460">
        <v>3</v>
      </c>
      <c r="D11" s="453"/>
      <c r="E11" s="63">
        <v>45</v>
      </c>
    </row>
    <row r="12" spans="1:5" customFormat="1" ht="17.100000000000001" customHeight="1" x14ac:dyDescent="0.25">
      <c r="A12" s="29" t="s">
        <v>96</v>
      </c>
      <c r="B12" s="452">
        <v>1</v>
      </c>
      <c r="C12" s="460">
        <v>1</v>
      </c>
      <c r="D12" s="453"/>
      <c r="E12" s="63">
        <v>47</v>
      </c>
    </row>
    <row r="13" spans="1:5" customFormat="1" ht="17.100000000000001" customHeight="1" x14ac:dyDescent="0.25">
      <c r="A13" s="29" t="s">
        <v>453</v>
      </c>
      <c r="B13" s="452">
        <v>1</v>
      </c>
      <c r="C13" s="453">
        <v>1</v>
      </c>
      <c r="D13" s="453"/>
      <c r="E13" s="63">
        <v>40</v>
      </c>
    </row>
    <row r="14" spans="1:5" customFormat="1" ht="17.100000000000001" customHeight="1" thickBot="1" x14ac:dyDescent="0.3">
      <c r="A14" s="454" t="s">
        <v>96</v>
      </c>
      <c r="B14" s="455"/>
      <c r="C14" s="456"/>
      <c r="D14" s="456"/>
      <c r="E14" s="457"/>
    </row>
    <row r="15" spans="1:5" customFormat="1" ht="17.100000000000001" customHeight="1" x14ac:dyDescent="0.25">
      <c r="A15" s="159" t="s">
        <v>553</v>
      </c>
      <c r="B15" s="160">
        <v>5</v>
      </c>
      <c r="C15" s="450">
        <v>3</v>
      </c>
      <c r="D15" s="458">
        <v>2</v>
      </c>
      <c r="E15" s="459">
        <v>42</v>
      </c>
    </row>
    <row r="16" spans="1:5" customFormat="1" ht="17.100000000000001" customHeight="1" x14ac:dyDescent="0.25">
      <c r="A16" s="29" t="s">
        <v>452</v>
      </c>
      <c r="B16" s="452">
        <v>1</v>
      </c>
      <c r="C16" s="453">
        <v>1</v>
      </c>
      <c r="D16" s="460">
        <v>2</v>
      </c>
      <c r="E16" s="223">
        <v>44</v>
      </c>
    </row>
    <row r="17" spans="1:5" customFormat="1" ht="17.100000000000001" customHeight="1" x14ac:dyDescent="0.25">
      <c r="A17" s="29" t="s">
        <v>96</v>
      </c>
      <c r="B17" s="452"/>
      <c r="C17" s="453"/>
      <c r="D17" s="453"/>
      <c r="E17" s="63"/>
    </row>
    <row r="18" spans="1:5" customFormat="1" ht="17.100000000000001" customHeight="1" x14ac:dyDescent="0.25">
      <c r="A18" s="29" t="s">
        <v>453</v>
      </c>
      <c r="B18" s="452">
        <v>4</v>
      </c>
      <c r="C18" s="453">
        <v>2</v>
      </c>
      <c r="D18" s="453"/>
      <c r="E18" s="63">
        <v>41.5</v>
      </c>
    </row>
    <row r="19" spans="1:5" customFormat="1" ht="17.100000000000001" customHeight="1" thickBot="1" x14ac:dyDescent="0.3">
      <c r="A19" s="454" t="s">
        <v>96</v>
      </c>
      <c r="B19" s="455">
        <v>2</v>
      </c>
      <c r="C19" s="456"/>
      <c r="D19" s="456"/>
      <c r="E19" s="457">
        <v>40</v>
      </c>
    </row>
    <row r="20" spans="1:5" customFormat="1" ht="17.100000000000001" customHeight="1" x14ac:dyDescent="0.25">
      <c r="A20" s="159" t="s">
        <v>554</v>
      </c>
      <c r="B20" s="160">
        <v>1</v>
      </c>
      <c r="C20" s="450"/>
      <c r="D20" s="450">
        <v>2</v>
      </c>
      <c r="E20" s="451">
        <v>48</v>
      </c>
    </row>
    <row r="21" spans="1:5" customFormat="1" ht="17.100000000000001" customHeight="1" x14ac:dyDescent="0.25">
      <c r="A21" s="29" t="s">
        <v>452</v>
      </c>
      <c r="B21" s="452"/>
      <c r="C21" s="453"/>
      <c r="D21" s="453"/>
      <c r="E21" s="63"/>
    </row>
    <row r="22" spans="1:5" customFormat="1" ht="17.100000000000001" customHeight="1" x14ac:dyDescent="0.25">
      <c r="A22" s="29" t="s">
        <v>96</v>
      </c>
      <c r="B22" s="452"/>
      <c r="C22" s="453"/>
      <c r="D22" s="453"/>
      <c r="E22" s="63"/>
    </row>
    <row r="23" spans="1:5" customFormat="1" ht="17.100000000000001" customHeight="1" x14ac:dyDescent="0.25">
      <c r="A23" s="29" t="s">
        <v>453</v>
      </c>
      <c r="B23" s="452">
        <v>1</v>
      </c>
      <c r="C23" s="453"/>
      <c r="D23" s="453">
        <v>2</v>
      </c>
      <c r="E23" s="63">
        <v>48</v>
      </c>
    </row>
    <row r="24" spans="1:5" customFormat="1" ht="17.100000000000001" customHeight="1" thickBot="1" x14ac:dyDescent="0.3">
      <c r="A24" s="454" t="s">
        <v>96</v>
      </c>
      <c r="B24" s="455"/>
      <c r="C24" s="456"/>
      <c r="D24" s="456"/>
      <c r="E24" s="457"/>
    </row>
    <row r="25" spans="1:5" customFormat="1" ht="17.100000000000001" customHeight="1" x14ac:dyDescent="0.25">
      <c r="A25" s="159" t="s">
        <v>555</v>
      </c>
      <c r="B25" s="160"/>
      <c r="C25" s="450"/>
      <c r="D25" s="461"/>
      <c r="E25" s="462"/>
    </row>
    <row r="26" spans="1:5" customFormat="1" ht="17.100000000000001" customHeight="1" x14ac:dyDescent="0.25">
      <c r="A26" s="29" t="s">
        <v>452</v>
      </c>
      <c r="B26" s="452"/>
      <c r="C26" s="453"/>
      <c r="D26" s="453"/>
      <c r="E26" s="63"/>
    </row>
    <row r="27" spans="1:5" customFormat="1" ht="17.100000000000001" customHeight="1" x14ac:dyDescent="0.25">
      <c r="A27" s="29" t="s">
        <v>96</v>
      </c>
      <c r="B27" s="452"/>
      <c r="C27" s="453"/>
      <c r="D27" s="453"/>
      <c r="E27" s="63"/>
    </row>
    <row r="28" spans="1:5" customFormat="1" ht="17.100000000000001" customHeight="1" x14ac:dyDescent="0.25">
      <c r="A28" s="29" t="s">
        <v>453</v>
      </c>
      <c r="B28" s="452"/>
      <c r="C28" s="453"/>
      <c r="D28" s="463"/>
      <c r="E28" s="464"/>
    </row>
    <row r="29" spans="1:5" customFormat="1" ht="17.100000000000001" customHeight="1" thickBot="1" x14ac:dyDescent="0.3">
      <c r="A29" s="454" t="s">
        <v>96</v>
      </c>
      <c r="B29" s="455"/>
      <c r="C29" s="456"/>
      <c r="D29" s="465"/>
      <c r="E29" s="466"/>
    </row>
    <row r="30" spans="1:5" customFormat="1" ht="17.100000000000001" customHeight="1" x14ac:dyDescent="0.25">
      <c r="A30" s="159" t="s">
        <v>556</v>
      </c>
      <c r="B30" s="160"/>
      <c r="C30" s="450"/>
      <c r="D30" s="450"/>
      <c r="E30" s="451"/>
    </row>
    <row r="31" spans="1:5" customFormat="1" ht="17.100000000000001" customHeight="1" x14ac:dyDescent="0.25">
      <c r="A31" s="29" t="s">
        <v>452</v>
      </c>
      <c r="B31" s="452"/>
      <c r="C31" s="453"/>
      <c r="D31" s="453"/>
      <c r="E31" s="63"/>
    </row>
    <row r="32" spans="1:5" customFormat="1" ht="17.100000000000001" customHeight="1" x14ac:dyDescent="0.25">
      <c r="A32" s="29" t="s">
        <v>96</v>
      </c>
      <c r="B32" s="452"/>
      <c r="C32" s="453"/>
      <c r="D32" s="453"/>
      <c r="E32" s="63"/>
    </row>
    <row r="33" spans="1:5" customFormat="1" ht="17.100000000000001" customHeight="1" x14ac:dyDescent="0.25">
      <c r="A33" s="29" t="s">
        <v>453</v>
      </c>
      <c r="B33" s="452"/>
      <c r="C33" s="453"/>
      <c r="D33" s="453"/>
      <c r="E33" s="63"/>
    </row>
    <row r="34" spans="1:5" customFormat="1" ht="17.100000000000001" customHeight="1" thickBot="1" x14ac:dyDescent="0.3">
      <c r="A34" s="454" t="s">
        <v>96</v>
      </c>
      <c r="B34" s="455"/>
      <c r="C34" s="456"/>
      <c r="D34" s="456"/>
      <c r="E34" s="457"/>
    </row>
    <row r="35" spans="1:5" customFormat="1" ht="17.100000000000001" customHeight="1" x14ac:dyDescent="0.25">
      <c r="A35" s="159" t="s">
        <v>506</v>
      </c>
      <c r="B35" s="160">
        <v>1</v>
      </c>
      <c r="C35" s="458">
        <v>1</v>
      </c>
      <c r="D35" s="461"/>
      <c r="E35" s="451">
        <v>39</v>
      </c>
    </row>
    <row r="36" spans="1:5" customFormat="1" ht="17.100000000000001" customHeight="1" x14ac:dyDescent="0.25">
      <c r="A36" s="29" t="s">
        <v>452</v>
      </c>
      <c r="B36" s="452"/>
      <c r="C36" s="460"/>
      <c r="D36" s="453"/>
      <c r="E36" s="63"/>
    </row>
    <row r="37" spans="1:5" customFormat="1" ht="17.100000000000001" customHeight="1" x14ac:dyDescent="0.25">
      <c r="A37" s="29" t="s">
        <v>96</v>
      </c>
      <c r="B37" s="452"/>
      <c r="C37" s="460"/>
      <c r="D37" s="453"/>
      <c r="E37" s="63"/>
    </row>
    <row r="38" spans="1:5" customFormat="1" ht="17.100000000000001" customHeight="1" x14ac:dyDescent="0.25">
      <c r="A38" s="29" t="s">
        <v>453</v>
      </c>
      <c r="B38" s="452">
        <v>1</v>
      </c>
      <c r="C38" s="460">
        <v>1</v>
      </c>
      <c r="D38" s="463"/>
      <c r="E38" s="63">
        <v>39</v>
      </c>
    </row>
    <row r="39" spans="1:5" customFormat="1" ht="17.100000000000001" customHeight="1" thickBot="1" x14ac:dyDescent="0.3">
      <c r="A39" s="454" t="s">
        <v>96</v>
      </c>
      <c r="B39" s="455"/>
      <c r="C39" s="467"/>
      <c r="D39" s="456"/>
      <c r="E39" s="457"/>
    </row>
    <row r="40" spans="1:5" customFormat="1" ht="17.100000000000001" customHeight="1" x14ac:dyDescent="0.25">
      <c r="A40" s="61" t="s">
        <v>68</v>
      </c>
      <c r="B40" s="468">
        <v>5</v>
      </c>
      <c r="C40" s="469">
        <v>5</v>
      </c>
      <c r="D40" s="469">
        <v>3</v>
      </c>
      <c r="E40" s="470">
        <v>47</v>
      </c>
    </row>
    <row r="41" spans="1:5" customFormat="1" ht="17.100000000000001" customHeight="1" thickBot="1" x14ac:dyDescent="0.3">
      <c r="A41" s="129" t="s">
        <v>96</v>
      </c>
      <c r="B41" s="471">
        <v>1</v>
      </c>
      <c r="C41" s="472">
        <v>1</v>
      </c>
      <c r="D41" s="472"/>
      <c r="E41" s="226">
        <v>47</v>
      </c>
    </row>
    <row r="42" spans="1:5" customFormat="1" ht="17.100000000000001" customHeight="1" x14ac:dyDescent="0.25">
      <c r="A42" s="473" t="s">
        <v>69</v>
      </c>
      <c r="B42" s="474">
        <v>8</v>
      </c>
      <c r="C42" s="475">
        <v>4</v>
      </c>
      <c r="D42" s="475">
        <v>2</v>
      </c>
      <c r="E42" s="476">
        <v>44</v>
      </c>
    </row>
    <row r="43" spans="1:5" customFormat="1" ht="17.100000000000001" customHeight="1" thickBot="1" x14ac:dyDescent="0.3">
      <c r="A43" s="192" t="s">
        <v>96</v>
      </c>
      <c r="B43" s="471">
        <v>3</v>
      </c>
      <c r="C43" s="477"/>
      <c r="D43" s="477"/>
      <c r="E43" s="226">
        <v>45</v>
      </c>
    </row>
  </sheetData>
  <mergeCells count="6">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E9" sqref="E9"/>
    </sheetView>
  </sheetViews>
  <sheetFormatPr defaultColWidth="9.140625"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18.75" x14ac:dyDescent="0.2">
      <c r="A1" s="682" t="s">
        <v>538</v>
      </c>
      <c r="B1" s="668"/>
      <c r="C1" s="668"/>
      <c r="D1" s="668"/>
      <c r="E1" s="670"/>
    </row>
    <row r="2" spans="1:16" s="5" customFormat="1" ht="25.5" x14ac:dyDescent="0.2">
      <c r="A2" s="14" t="s">
        <v>505</v>
      </c>
      <c r="B2" s="623" t="s">
        <v>104</v>
      </c>
      <c r="C2" s="623"/>
      <c r="D2" s="348"/>
      <c r="E2" s="632" t="s">
        <v>4</v>
      </c>
    </row>
    <row r="3" spans="1:16" s="5" customFormat="1" ht="25.5" x14ac:dyDescent="0.2">
      <c r="A3" s="14"/>
      <c r="B3" s="348" t="s">
        <v>4</v>
      </c>
      <c r="C3" s="7" t="s">
        <v>53</v>
      </c>
      <c r="D3" s="348" t="s">
        <v>52</v>
      </c>
      <c r="E3" s="632"/>
    </row>
    <row r="4" spans="1:16" x14ac:dyDescent="0.2">
      <c r="A4" s="17" t="s">
        <v>576</v>
      </c>
      <c r="B4" s="9" t="s">
        <v>537</v>
      </c>
      <c r="C4" s="10"/>
      <c r="D4" s="10">
        <v>23</v>
      </c>
      <c r="E4" s="218">
        <f t="shared" ref="E4:E9" si="0">SUM(B4,D4)</f>
        <v>23</v>
      </c>
    </row>
    <row r="5" spans="1:16" x14ac:dyDescent="0.2">
      <c r="A5" s="17" t="s">
        <v>577</v>
      </c>
      <c r="B5" s="11"/>
      <c r="C5" s="10"/>
      <c r="D5" s="10">
        <v>381</v>
      </c>
      <c r="E5" s="218">
        <f t="shared" si="0"/>
        <v>381</v>
      </c>
    </row>
    <row r="6" spans="1:16" x14ac:dyDescent="0.2">
      <c r="A6" s="17" t="s">
        <v>578</v>
      </c>
      <c r="B6" s="11"/>
      <c r="C6" s="10"/>
      <c r="D6" s="10">
        <v>355</v>
      </c>
      <c r="E6" s="218">
        <f t="shared" si="0"/>
        <v>355</v>
      </c>
    </row>
    <row r="7" spans="1:16" ht="38.25" x14ac:dyDescent="0.2">
      <c r="A7" s="17" t="s">
        <v>579</v>
      </c>
      <c r="B7" s="11">
        <v>4</v>
      </c>
      <c r="C7" s="10"/>
      <c r="D7" s="10">
        <v>612</v>
      </c>
      <c r="E7" s="218">
        <f t="shared" si="0"/>
        <v>616</v>
      </c>
    </row>
    <row r="8" spans="1:16" ht="38.25" x14ac:dyDescent="0.2">
      <c r="A8" s="17" t="s">
        <v>580</v>
      </c>
      <c r="B8" s="11"/>
      <c r="C8" s="10"/>
      <c r="D8" s="10">
        <v>147</v>
      </c>
      <c r="E8" s="218">
        <f t="shared" si="0"/>
        <v>147</v>
      </c>
    </row>
    <row r="9" spans="1:16" ht="13.5" thickBot="1" x14ac:dyDescent="0.25">
      <c r="A9" s="177" t="s">
        <v>581</v>
      </c>
      <c r="B9" s="219">
        <v>7803</v>
      </c>
      <c r="C9" s="178"/>
      <c r="D9" s="178">
        <v>36190</v>
      </c>
      <c r="E9" s="220">
        <f t="shared" si="0"/>
        <v>43993</v>
      </c>
    </row>
    <row r="10" spans="1:16" x14ac:dyDescent="0.2">
      <c r="A10" s="127"/>
      <c r="B10" s="128"/>
      <c r="C10" s="123"/>
      <c r="D10" s="123"/>
      <c r="E10" s="123"/>
    </row>
    <row r="11" spans="1:16" x14ac:dyDescent="0.2">
      <c r="A11" s="634" t="s">
        <v>561</v>
      </c>
      <c r="B11" s="634"/>
      <c r="C11" s="634"/>
      <c r="D11" s="634"/>
      <c r="E11" s="634"/>
    </row>
    <row r="12" spans="1:16" ht="50.25" customHeight="1" x14ac:dyDescent="0.2">
      <c r="A12" s="683" t="s">
        <v>561</v>
      </c>
      <c r="B12" s="683"/>
      <c r="C12" s="683"/>
      <c r="D12" s="683"/>
      <c r="E12" s="683"/>
    </row>
    <row r="13" spans="1:16" ht="38.25" customHeight="1" x14ac:dyDescent="0.2">
      <c r="A13" s="683" t="s">
        <v>561</v>
      </c>
      <c r="B13" s="683"/>
      <c r="C13" s="683"/>
      <c r="D13" s="683"/>
      <c r="E13" s="683"/>
    </row>
    <row r="14" spans="1:16" ht="30.75" customHeight="1" x14ac:dyDescent="0.2">
      <c r="A14" s="634" t="s">
        <v>561</v>
      </c>
      <c r="B14" s="634"/>
      <c r="C14" s="634"/>
      <c r="D14" s="634"/>
      <c r="E14" s="634"/>
      <c r="F14" s="107"/>
      <c r="G14" s="107"/>
      <c r="H14" s="107"/>
      <c r="I14" s="107"/>
      <c r="J14" s="107"/>
      <c r="K14" s="107"/>
      <c r="L14" s="107"/>
      <c r="M14" s="107"/>
      <c r="N14" s="107"/>
      <c r="O14" s="107"/>
      <c r="P14" s="47"/>
    </row>
    <row r="15" spans="1:16" ht="30" customHeight="1" x14ac:dyDescent="0.2">
      <c r="A15" s="634" t="s">
        <v>561</v>
      </c>
      <c r="B15" s="634"/>
      <c r="C15" s="634"/>
      <c r="D15" s="634"/>
      <c r="E15" s="634"/>
      <c r="F15" s="107"/>
      <c r="G15" s="107"/>
      <c r="H15" s="107"/>
      <c r="I15" s="107"/>
      <c r="J15" s="107"/>
      <c r="K15" s="107"/>
      <c r="L15" s="107"/>
      <c r="M15" s="107"/>
      <c r="N15" s="107"/>
      <c r="O15" s="107"/>
      <c r="P15" s="47"/>
    </row>
    <row r="16" spans="1:16" ht="30" customHeight="1" x14ac:dyDescent="0.2">
      <c r="A16" s="681" t="s">
        <v>561</v>
      </c>
      <c r="B16" s="681"/>
      <c r="C16" s="681"/>
      <c r="D16" s="681"/>
      <c r="E16" s="681"/>
      <c r="F16" s="59"/>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J262"/>
  <sheetViews>
    <sheetView tabSelected="1" topLeftCell="A181" zoomScaleNormal="100" workbookViewId="0">
      <selection activeCell="A262" sqref="A262:I262"/>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42" customHeight="1" x14ac:dyDescent="0.25">
      <c r="A1" s="684" t="s">
        <v>539</v>
      </c>
      <c r="B1" s="685"/>
      <c r="C1" s="685"/>
      <c r="D1" s="685"/>
      <c r="E1" s="685"/>
      <c r="F1" s="685"/>
      <c r="G1" s="685"/>
      <c r="H1" s="685"/>
      <c r="I1" s="686"/>
      <c r="J1" s="60"/>
    </row>
    <row r="2" spans="1:10" customFormat="1" ht="15.75" customHeight="1" thickBot="1" x14ac:dyDescent="0.3">
      <c r="A2" s="76" t="s">
        <v>505</v>
      </c>
      <c r="B2" s="687" t="s">
        <v>577</v>
      </c>
      <c r="C2" s="537"/>
      <c r="D2" s="688" t="s">
        <v>578</v>
      </c>
      <c r="E2" s="690" t="s">
        <v>583</v>
      </c>
      <c r="F2" s="688" t="s">
        <v>584</v>
      </c>
      <c r="G2" s="690" t="s">
        <v>585</v>
      </c>
      <c r="H2" s="688" t="s">
        <v>586</v>
      </c>
      <c r="I2" s="692" t="s">
        <v>95</v>
      </c>
    </row>
    <row r="3" spans="1:10" customFormat="1" ht="48" customHeight="1" x14ac:dyDescent="0.25">
      <c r="A3" s="105" t="s">
        <v>70</v>
      </c>
      <c r="B3" s="138" t="s">
        <v>71</v>
      </c>
      <c r="C3" s="137" t="s">
        <v>582</v>
      </c>
      <c r="D3" s="689"/>
      <c r="E3" s="691"/>
      <c r="F3" s="689"/>
      <c r="G3" s="691"/>
      <c r="H3" s="689"/>
      <c r="I3" s="693"/>
    </row>
    <row r="4" spans="1:10" customFormat="1" ht="15" x14ac:dyDescent="0.25">
      <c r="A4" s="206" t="s">
        <v>118</v>
      </c>
      <c r="B4" s="130"/>
      <c r="C4" s="131"/>
      <c r="D4" s="132"/>
      <c r="E4" s="133"/>
      <c r="F4" s="134"/>
      <c r="G4" s="133"/>
      <c r="H4" s="134"/>
      <c r="I4" s="135">
        <f>SUM(B4,D4:H4)</f>
        <v>0</v>
      </c>
    </row>
    <row r="5" spans="1:10" customFormat="1" ht="15" x14ac:dyDescent="0.25">
      <c r="A5" s="206" t="s">
        <v>120</v>
      </c>
      <c r="B5" s="130"/>
      <c r="C5" s="204"/>
      <c r="D5" s="132"/>
      <c r="E5" s="133"/>
      <c r="F5" s="134"/>
      <c r="G5" s="205"/>
      <c r="H5" s="134"/>
      <c r="I5" s="135">
        <f t="shared" ref="I5:I68" si="0">SUM(B5,D5:H5)</f>
        <v>0</v>
      </c>
    </row>
    <row r="6" spans="1:10" customFormat="1" ht="15" x14ac:dyDescent="0.25">
      <c r="A6" s="206" t="s">
        <v>121</v>
      </c>
      <c r="B6" s="130"/>
      <c r="C6" s="204"/>
      <c r="D6" s="132"/>
      <c r="E6" s="133"/>
      <c r="F6" s="134"/>
      <c r="G6" s="205"/>
      <c r="H6" s="134"/>
      <c r="I6" s="135">
        <f t="shared" si="0"/>
        <v>0</v>
      </c>
    </row>
    <row r="7" spans="1:10" customFormat="1" ht="15" x14ac:dyDescent="0.25">
      <c r="A7" s="206" t="s">
        <v>66</v>
      </c>
      <c r="B7" s="130"/>
      <c r="C7" s="204"/>
      <c r="D7" s="132"/>
      <c r="E7" s="133"/>
      <c r="F7" s="134"/>
      <c r="G7" s="205"/>
      <c r="H7" s="134"/>
      <c r="I7" s="135">
        <f t="shared" si="0"/>
        <v>0</v>
      </c>
    </row>
    <row r="8" spans="1:10" customFormat="1" ht="15" x14ac:dyDescent="0.25">
      <c r="A8" s="206" t="s">
        <v>123</v>
      </c>
      <c r="B8" s="130"/>
      <c r="C8" s="204"/>
      <c r="D8" s="132"/>
      <c r="E8" s="133"/>
      <c r="F8" s="134"/>
      <c r="G8" s="205"/>
      <c r="H8" s="134"/>
      <c r="I8" s="135">
        <f t="shared" si="0"/>
        <v>0</v>
      </c>
    </row>
    <row r="9" spans="1:10" customFormat="1" ht="15" x14ac:dyDescent="0.25">
      <c r="A9" s="206" t="s">
        <v>124</v>
      </c>
      <c r="B9" s="130"/>
      <c r="C9" s="204"/>
      <c r="D9" s="132"/>
      <c r="E9" s="133"/>
      <c r="F9" s="134"/>
      <c r="G9" s="205"/>
      <c r="H9" s="134"/>
      <c r="I9" s="135">
        <f t="shared" si="0"/>
        <v>0</v>
      </c>
    </row>
    <row r="10" spans="1:10" customFormat="1" ht="15" x14ac:dyDescent="0.25">
      <c r="A10" s="206" t="s">
        <v>125</v>
      </c>
      <c r="B10" s="130"/>
      <c r="C10" s="204"/>
      <c r="D10" s="132"/>
      <c r="E10" s="133"/>
      <c r="F10" s="134"/>
      <c r="G10" s="205"/>
      <c r="H10" s="134"/>
      <c r="I10" s="135">
        <f t="shared" si="0"/>
        <v>0</v>
      </c>
    </row>
    <row r="11" spans="1:10" customFormat="1" ht="15" x14ac:dyDescent="0.25">
      <c r="A11" s="206" t="s">
        <v>126</v>
      </c>
      <c r="B11" s="130"/>
      <c r="C11" s="204"/>
      <c r="D11" s="132"/>
      <c r="E11" s="133"/>
      <c r="F11" s="134"/>
      <c r="G11" s="205"/>
      <c r="H11" s="134"/>
      <c r="I11" s="135">
        <f t="shared" si="0"/>
        <v>0</v>
      </c>
    </row>
    <row r="12" spans="1:10" customFormat="1" ht="15" x14ac:dyDescent="0.25">
      <c r="A12" s="206" t="s">
        <v>127</v>
      </c>
      <c r="B12" s="130"/>
      <c r="C12" s="204"/>
      <c r="D12" s="132"/>
      <c r="E12" s="133"/>
      <c r="F12" s="134"/>
      <c r="G12" s="205"/>
      <c r="H12" s="134"/>
      <c r="I12" s="135">
        <f t="shared" si="0"/>
        <v>0</v>
      </c>
    </row>
    <row r="13" spans="1:10" customFormat="1" ht="15" x14ac:dyDescent="0.25">
      <c r="A13" s="206" t="s">
        <v>128</v>
      </c>
      <c r="B13" s="130"/>
      <c r="C13" s="204"/>
      <c r="D13" s="132"/>
      <c r="E13" s="133"/>
      <c r="F13" s="134"/>
      <c r="G13" s="205"/>
      <c r="H13" s="134"/>
      <c r="I13" s="135">
        <f t="shared" si="0"/>
        <v>0</v>
      </c>
    </row>
    <row r="14" spans="1:10" customFormat="1" ht="15" x14ac:dyDescent="0.25">
      <c r="A14" s="206" t="s">
        <v>129</v>
      </c>
      <c r="B14" s="130"/>
      <c r="C14" s="204"/>
      <c r="D14" s="132">
        <v>1</v>
      </c>
      <c r="E14" s="133"/>
      <c r="F14" s="134"/>
      <c r="G14" s="205"/>
      <c r="H14" s="134"/>
      <c r="I14" s="135">
        <f t="shared" si="0"/>
        <v>1</v>
      </c>
    </row>
    <row r="15" spans="1:10" customFormat="1" ht="15" x14ac:dyDescent="0.25">
      <c r="A15" s="206" t="s">
        <v>130</v>
      </c>
      <c r="B15" s="130"/>
      <c r="C15" s="204"/>
      <c r="D15" s="132"/>
      <c r="E15" s="133"/>
      <c r="F15" s="134"/>
      <c r="G15" s="205"/>
      <c r="H15" s="134"/>
      <c r="I15" s="135">
        <f t="shared" si="0"/>
        <v>0</v>
      </c>
    </row>
    <row r="16" spans="1:10" customFormat="1" ht="15" x14ac:dyDescent="0.25">
      <c r="A16" s="206" t="s">
        <v>131</v>
      </c>
      <c r="B16" s="130">
        <v>1</v>
      </c>
      <c r="C16" s="204"/>
      <c r="D16" s="132"/>
      <c r="E16" s="133">
        <v>2</v>
      </c>
      <c r="F16" s="134"/>
      <c r="G16" s="205"/>
      <c r="H16" s="134"/>
      <c r="I16" s="135">
        <f t="shared" si="0"/>
        <v>3</v>
      </c>
    </row>
    <row r="17" spans="1:9" customFormat="1" ht="15" x14ac:dyDescent="0.25">
      <c r="A17" s="206" t="s">
        <v>132</v>
      </c>
      <c r="B17" s="130"/>
      <c r="C17" s="204"/>
      <c r="D17" s="132"/>
      <c r="E17" s="133"/>
      <c r="F17" s="134"/>
      <c r="G17" s="205"/>
      <c r="H17" s="134"/>
      <c r="I17" s="135">
        <f t="shared" si="0"/>
        <v>0</v>
      </c>
    </row>
    <row r="18" spans="1:9" customFormat="1" ht="15" x14ac:dyDescent="0.25">
      <c r="A18" s="206" t="s">
        <v>133</v>
      </c>
      <c r="B18" s="130"/>
      <c r="C18" s="204"/>
      <c r="D18" s="132"/>
      <c r="E18" s="133"/>
      <c r="F18" s="134"/>
      <c r="G18" s="205"/>
      <c r="H18" s="134"/>
      <c r="I18" s="135">
        <f t="shared" si="0"/>
        <v>0</v>
      </c>
    </row>
    <row r="19" spans="1:9" customFormat="1" ht="15" x14ac:dyDescent="0.25">
      <c r="A19" s="206" t="s">
        <v>184</v>
      </c>
      <c r="B19" s="130"/>
      <c r="C19" s="204"/>
      <c r="D19" s="132"/>
      <c r="E19" s="133"/>
      <c r="F19" s="134"/>
      <c r="G19" s="205"/>
      <c r="H19" s="134"/>
      <c r="I19" s="135">
        <f t="shared" si="0"/>
        <v>0</v>
      </c>
    </row>
    <row r="20" spans="1:9" customFormat="1" ht="15" x14ac:dyDescent="0.25">
      <c r="A20" s="206" t="s">
        <v>205</v>
      </c>
      <c r="B20" s="130"/>
      <c r="C20" s="204"/>
      <c r="D20" s="132"/>
      <c r="E20" s="133"/>
      <c r="F20" s="134"/>
      <c r="G20" s="205"/>
      <c r="H20" s="134"/>
      <c r="I20" s="135">
        <f t="shared" si="0"/>
        <v>0</v>
      </c>
    </row>
    <row r="21" spans="1:9" customFormat="1" ht="15" x14ac:dyDescent="0.25">
      <c r="A21" s="206" t="s">
        <v>135</v>
      </c>
      <c r="B21" s="130"/>
      <c r="C21" s="204"/>
      <c r="D21" s="132"/>
      <c r="E21" s="133"/>
      <c r="F21" s="134"/>
      <c r="G21" s="205"/>
      <c r="H21" s="134"/>
      <c r="I21" s="135">
        <f t="shared" si="0"/>
        <v>0</v>
      </c>
    </row>
    <row r="22" spans="1:9" customFormat="1" ht="15" x14ac:dyDescent="0.25">
      <c r="A22" s="206" t="s">
        <v>136</v>
      </c>
      <c r="B22" s="130"/>
      <c r="C22" s="204"/>
      <c r="D22" s="132"/>
      <c r="E22" s="133"/>
      <c r="F22" s="134"/>
      <c r="G22" s="205"/>
      <c r="H22" s="134"/>
      <c r="I22" s="135">
        <f t="shared" si="0"/>
        <v>0</v>
      </c>
    </row>
    <row r="23" spans="1:9" customFormat="1" ht="15" x14ac:dyDescent="0.25">
      <c r="A23" s="206" t="s">
        <v>137</v>
      </c>
      <c r="B23" s="130">
        <v>8</v>
      </c>
      <c r="C23" s="204"/>
      <c r="D23" s="132">
        <v>2</v>
      </c>
      <c r="E23" s="133">
        <v>5</v>
      </c>
      <c r="F23" s="134"/>
      <c r="G23" s="205"/>
      <c r="H23" s="134"/>
      <c r="I23" s="135">
        <f t="shared" si="0"/>
        <v>15</v>
      </c>
    </row>
    <row r="24" spans="1:9" customFormat="1" ht="15" x14ac:dyDescent="0.25">
      <c r="A24" s="206" t="s">
        <v>138</v>
      </c>
      <c r="B24" s="130"/>
      <c r="C24" s="204"/>
      <c r="D24" s="132"/>
      <c r="E24" s="133"/>
      <c r="F24" s="134"/>
      <c r="G24" s="205"/>
      <c r="H24" s="134"/>
      <c r="I24" s="135">
        <f t="shared" si="0"/>
        <v>0</v>
      </c>
    </row>
    <row r="25" spans="1:9" customFormat="1" ht="15" x14ac:dyDescent="0.25">
      <c r="A25" s="206" t="s">
        <v>139</v>
      </c>
      <c r="B25" s="130"/>
      <c r="C25" s="204"/>
      <c r="D25" s="132">
        <v>2</v>
      </c>
      <c r="E25" s="133"/>
      <c r="F25" s="134"/>
      <c r="G25" s="205"/>
      <c r="H25" s="134"/>
      <c r="I25" s="135">
        <f t="shared" si="0"/>
        <v>2</v>
      </c>
    </row>
    <row r="26" spans="1:9" customFormat="1" ht="15" x14ac:dyDescent="0.25">
      <c r="A26" s="206" t="s">
        <v>140</v>
      </c>
      <c r="B26" s="130"/>
      <c r="C26" s="204"/>
      <c r="D26" s="132"/>
      <c r="E26" s="133"/>
      <c r="F26" s="134"/>
      <c r="G26" s="205"/>
      <c r="H26" s="134"/>
      <c r="I26" s="135">
        <f t="shared" si="0"/>
        <v>0</v>
      </c>
    </row>
    <row r="27" spans="1:9" customFormat="1" ht="15" x14ac:dyDescent="0.25">
      <c r="A27" s="206" t="s">
        <v>141</v>
      </c>
      <c r="B27" s="130"/>
      <c r="C27" s="204"/>
      <c r="D27" s="132"/>
      <c r="E27" s="133"/>
      <c r="F27" s="134"/>
      <c r="G27" s="205"/>
      <c r="H27" s="134"/>
      <c r="I27" s="135">
        <f t="shared" si="0"/>
        <v>0</v>
      </c>
    </row>
    <row r="28" spans="1:9" customFormat="1" ht="15" x14ac:dyDescent="0.25">
      <c r="A28" s="206" t="s">
        <v>142</v>
      </c>
      <c r="B28" s="130"/>
      <c r="C28" s="204"/>
      <c r="D28" s="132"/>
      <c r="E28" s="133"/>
      <c r="F28" s="134"/>
      <c r="G28" s="205"/>
      <c r="H28" s="134"/>
      <c r="I28" s="135">
        <f t="shared" si="0"/>
        <v>0</v>
      </c>
    </row>
    <row r="29" spans="1:9" customFormat="1" ht="15" x14ac:dyDescent="0.25">
      <c r="A29" s="206" t="s">
        <v>351</v>
      </c>
      <c r="B29" s="130"/>
      <c r="C29" s="204"/>
      <c r="D29" s="132"/>
      <c r="E29" s="133"/>
      <c r="F29" s="134"/>
      <c r="G29" s="205"/>
      <c r="H29" s="134"/>
      <c r="I29" s="135">
        <f t="shared" si="0"/>
        <v>0</v>
      </c>
    </row>
    <row r="30" spans="1:9" customFormat="1" ht="15" x14ac:dyDescent="0.25">
      <c r="A30" s="206" t="s">
        <v>144</v>
      </c>
      <c r="B30" s="130"/>
      <c r="C30" s="204"/>
      <c r="D30" s="132"/>
      <c r="E30" s="133"/>
      <c r="F30" s="134"/>
      <c r="G30" s="205"/>
      <c r="H30" s="134"/>
      <c r="I30" s="135">
        <f t="shared" si="0"/>
        <v>0</v>
      </c>
    </row>
    <row r="31" spans="1:9" customFormat="1" ht="15" x14ac:dyDescent="0.25">
      <c r="A31" s="206" t="s">
        <v>145</v>
      </c>
      <c r="B31" s="130"/>
      <c r="C31" s="204"/>
      <c r="D31" s="132"/>
      <c r="E31" s="133"/>
      <c r="F31" s="134"/>
      <c r="G31" s="205"/>
      <c r="H31" s="134"/>
      <c r="I31" s="135">
        <f t="shared" si="0"/>
        <v>0</v>
      </c>
    </row>
    <row r="32" spans="1:9" customFormat="1" ht="15" x14ac:dyDescent="0.25">
      <c r="A32" s="206" t="s">
        <v>146</v>
      </c>
      <c r="B32" s="130"/>
      <c r="C32" s="204"/>
      <c r="D32" s="132"/>
      <c r="E32" s="133"/>
      <c r="F32" s="134"/>
      <c r="G32" s="205"/>
      <c r="H32" s="134"/>
      <c r="I32" s="135">
        <f t="shared" si="0"/>
        <v>0</v>
      </c>
    </row>
    <row r="33" spans="1:9" customFormat="1" ht="15" x14ac:dyDescent="0.25">
      <c r="A33" s="206" t="s">
        <v>147</v>
      </c>
      <c r="B33" s="130"/>
      <c r="C33" s="204"/>
      <c r="D33" s="132"/>
      <c r="E33" s="133"/>
      <c r="F33" s="134"/>
      <c r="G33" s="205"/>
      <c r="H33" s="134"/>
      <c r="I33" s="135">
        <f t="shared" si="0"/>
        <v>0</v>
      </c>
    </row>
    <row r="34" spans="1:9" customFormat="1" ht="15" x14ac:dyDescent="0.25">
      <c r="A34" s="206" t="s">
        <v>148</v>
      </c>
      <c r="B34" s="130">
        <v>3</v>
      </c>
      <c r="C34" s="204"/>
      <c r="D34" s="132">
        <v>2</v>
      </c>
      <c r="E34" s="133"/>
      <c r="F34" s="134"/>
      <c r="G34" s="205"/>
      <c r="H34" s="134"/>
      <c r="I34" s="135">
        <f t="shared" si="0"/>
        <v>5</v>
      </c>
    </row>
    <row r="35" spans="1:9" customFormat="1" ht="15" x14ac:dyDescent="0.25">
      <c r="A35" s="206" t="s">
        <v>150</v>
      </c>
      <c r="B35" s="130"/>
      <c r="C35" s="204"/>
      <c r="D35" s="132"/>
      <c r="E35" s="133"/>
      <c r="F35" s="134"/>
      <c r="G35" s="205"/>
      <c r="H35" s="134"/>
      <c r="I35" s="135">
        <f t="shared" si="0"/>
        <v>0</v>
      </c>
    </row>
    <row r="36" spans="1:9" customFormat="1" ht="15" x14ac:dyDescent="0.25">
      <c r="A36" s="206" t="s">
        <v>149</v>
      </c>
      <c r="B36" s="130"/>
      <c r="C36" s="204"/>
      <c r="D36" s="132"/>
      <c r="E36" s="133"/>
      <c r="F36" s="134"/>
      <c r="G36" s="205"/>
      <c r="H36" s="134"/>
      <c r="I36" s="135">
        <f t="shared" si="0"/>
        <v>0</v>
      </c>
    </row>
    <row r="37" spans="1:9" customFormat="1" ht="15" x14ac:dyDescent="0.25">
      <c r="A37" s="206" t="s">
        <v>152</v>
      </c>
      <c r="B37" s="130">
        <v>1</v>
      </c>
      <c r="C37" s="204"/>
      <c r="D37" s="132">
        <v>3</v>
      </c>
      <c r="E37" s="133">
        <v>8</v>
      </c>
      <c r="F37" s="134">
        <v>4</v>
      </c>
      <c r="G37" s="205"/>
      <c r="H37" s="134"/>
      <c r="I37" s="135">
        <f t="shared" si="0"/>
        <v>16</v>
      </c>
    </row>
    <row r="38" spans="1:9" customFormat="1" ht="15" x14ac:dyDescent="0.25">
      <c r="A38" s="206" t="s">
        <v>153</v>
      </c>
      <c r="B38" s="130"/>
      <c r="C38" s="204"/>
      <c r="D38" s="132"/>
      <c r="E38" s="133"/>
      <c r="F38" s="134"/>
      <c r="G38" s="205"/>
      <c r="H38" s="134"/>
      <c r="I38" s="135">
        <f t="shared" si="0"/>
        <v>0</v>
      </c>
    </row>
    <row r="39" spans="1:9" customFormat="1" ht="15" x14ac:dyDescent="0.25">
      <c r="A39" s="206" t="s">
        <v>154</v>
      </c>
      <c r="B39" s="130"/>
      <c r="C39" s="204"/>
      <c r="D39" s="132"/>
      <c r="E39" s="133"/>
      <c r="F39" s="134"/>
      <c r="G39" s="205"/>
      <c r="H39" s="134"/>
      <c r="I39" s="135">
        <f t="shared" si="0"/>
        <v>0</v>
      </c>
    </row>
    <row r="40" spans="1:9" customFormat="1" ht="15" x14ac:dyDescent="0.25">
      <c r="A40" s="206" t="s">
        <v>540</v>
      </c>
      <c r="B40" s="130"/>
      <c r="C40" s="204"/>
      <c r="D40" s="132">
        <v>1</v>
      </c>
      <c r="E40" s="133">
        <v>2</v>
      </c>
      <c r="F40" s="134"/>
      <c r="G40" s="205"/>
      <c r="H40" s="134"/>
      <c r="I40" s="135">
        <f t="shared" si="0"/>
        <v>3</v>
      </c>
    </row>
    <row r="41" spans="1:9" customFormat="1" ht="15" x14ac:dyDescent="0.25">
      <c r="A41" s="206" t="s">
        <v>155</v>
      </c>
      <c r="B41" s="130"/>
      <c r="C41" s="204"/>
      <c r="D41" s="132"/>
      <c r="E41" s="133"/>
      <c r="F41" s="134"/>
      <c r="G41" s="205"/>
      <c r="H41" s="134"/>
      <c r="I41" s="135">
        <f t="shared" si="0"/>
        <v>0</v>
      </c>
    </row>
    <row r="42" spans="1:9" customFormat="1" ht="15" x14ac:dyDescent="0.25">
      <c r="A42" s="206" t="s">
        <v>156</v>
      </c>
      <c r="B42" s="130"/>
      <c r="C42" s="204"/>
      <c r="D42" s="132"/>
      <c r="E42" s="133"/>
      <c r="F42" s="134"/>
      <c r="G42" s="205"/>
      <c r="H42" s="134"/>
      <c r="I42" s="135">
        <f t="shared" si="0"/>
        <v>0</v>
      </c>
    </row>
    <row r="43" spans="1:9" customFormat="1" ht="15" x14ac:dyDescent="0.25">
      <c r="A43" s="206" t="s">
        <v>157</v>
      </c>
      <c r="B43" s="130"/>
      <c r="C43" s="204"/>
      <c r="D43" s="132"/>
      <c r="E43" s="133"/>
      <c r="F43" s="134"/>
      <c r="G43" s="205"/>
      <c r="H43" s="134"/>
      <c r="I43" s="135">
        <f t="shared" si="0"/>
        <v>0</v>
      </c>
    </row>
    <row r="44" spans="1:9" customFormat="1" ht="15" x14ac:dyDescent="0.25">
      <c r="A44" s="206" t="s">
        <v>158</v>
      </c>
      <c r="B44" s="130"/>
      <c r="C44" s="204"/>
      <c r="D44" s="132"/>
      <c r="E44" s="133"/>
      <c r="F44" s="134"/>
      <c r="G44" s="205"/>
      <c r="H44" s="134"/>
      <c r="I44" s="135">
        <f t="shared" si="0"/>
        <v>0</v>
      </c>
    </row>
    <row r="45" spans="1:9" customFormat="1" ht="15" x14ac:dyDescent="0.25">
      <c r="A45" s="206" t="s">
        <v>405</v>
      </c>
      <c r="B45" s="130"/>
      <c r="C45" s="204"/>
      <c r="D45" s="132"/>
      <c r="E45" s="133"/>
      <c r="F45" s="134"/>
      <c r="G45" s="205"/>
      <c r="H45" s="134"/>
      <c r="I45" s="135">
        <f t="shared" si="0"/>
        <v>0</v>
      </c>
    </row>
    <row r="46" spans="1:9" customFormat="1" ht="15" x14ac:dyDescent="0.25">
      <c r="A46" s="206" t="s">
        <v>159</v>
      </c>
      <c r="B46" s="130">
        <v>7</v>
      </c>
      <c r="C46" s="204"/>
      <c r="D46" s="132"/>
      <c r="E46" s="133">
        <v>9</v>
      </c>
      <c r="F46" s="134"/>
      <c r="G46" s="205"/>
      <c r="H46" s="134"/>
      <c r="I46" s="135">
        <f t="shared" si="0"/>
        <v>16</v>
      </c>
    </row>
    <row r="47" spans="1:9" customFormat="1" ht="15" x14ac:dyDescent="0.25">
      <c r="A47" s="206" t="s">
        <v>333</v>
      </c>
      <c r="B47" s="130">
        <v>7</v>
      </c>
      <c r="C47" s="204"/>
      <c r="D47" s="132">
        <v>13</v>
      </c>
      <c r="E47" s="133"/>
      <c r="F47" s="134"/>
      <c r="G47" s="205"/>
      <c r="H47" s="134"/>
      <c r="I47" s="135">
        <f t="shared" si="0"/>
        <v>20</v>
      </c>
    </row>
    <row r="48" spans="1:9" customFormat="1" ht="15" x14ac:dyDescent="0.25">
      <c r="A48" s="206" t="s">
        <v>160</v>
      </c>
      <c r="B48" s="130">
        <v>7</v>
      </c>
      <c r="C48" s="204"/>
      <c r="D48" s="132"/>
      <c r="E48" s="133">
        <v>2</v>
      </c>
      <c r="F48" s="134"/>
      <c r="G48" s="205"/>
      <c r="H48" s="134"/>
      <c r="I48" s="135">
        <f t="shared" si="0"/>
        <v>9</v>
      </c>
    </row>
    <row r="49" spans="1:9" customFormat="1" ht="15" x14ac:dyDescent="0.25">
      <c r="A49" s="206" t="s">
        <v>541</v>
      </c>
      <c r="B49" s="130"/>
      <c r="C49" s="204"/>
      <c r="D49" s="132"/>
      <c r="E49" s="133"/>
      <c r="F49" s="134"/>
      <c r="G49" s="205"/>
      <c r="H49" s="134"/>
      <c r="I49" s="135">
        <f t="shared" si="0"/>
        <v>0</v>
      </c>
    </row>
    <row r="50" spans="1:9" customFormat="1" ht="15" x14ac:dyDescent="0.25">
      <c r="A50" s="206" t="s">
        <v>320</v>
      </c>
      <c r="B50" s="130"/>
      <c r="C50" s="204"/>
      <c r="D50" s="132"/>
      <c r="E50" s="133"/>
      <c r="F50" s="134"/>
      <c r="G50" s="205"/>
      <c r="H50" s="134"/>
      <c r="I50" s="135">
        <f t="shared" si="0"/>
        <v>0</v>
      </c>
    </row>
    <row r="51" spans="1:9" customFormat="1" ht="15" x14ac:dyDescent="0.25">
      <c r="A51" s="206" t="s">
        <v>353</v>
      </c>
      <c r="B51" s="130"/>
      <c r="C51" s="204"/>
      <c r="D51" s="132"/>
      <c r="E51" s="133"/>
      <c r="F51" s="134"/>
      <c r="G51" s="205"/>
      <c r="H51" s="134"/>
      <c r="I51" s="135">
        <f t="shared" si="0"/>
        <v>0</v>
      </c>
    </row>
    <row r="52" spans="1:9" customFormat="1" ht="15" x14ac:dyDescent="0.25">
      <c r="A52" s="206" t="s">
        <v>542</v>
      </c>
      <c r="B52" s="130"/>
      <c r="C52" s="204"/>
      <c r="D52" s="132"/>
      <c r="E52" s="133"/>
      <c r="F52" s="134"/>
      <c r="G52" s="205"/>
      <c r="H52" s="134"/>
      <c r="I52" s="135">
        <f t="shared" si="0"/>
        <v>0</v>
      </c>
    </row>
    <row r="53" spans="1:9" customFormat="1" ht="15" x14ac:dyDescent="0.25">
      <c r="A53" s="206" t="s">
        <v>161</v>
      </c>
      <c r="B53" s="130"/>
      <c r="C53" s="204"/>
      <c r="D53" s="132"/>
      <c r="E53" s="133"/>
      <c r="F53" s="134"/>
      <c r="G53" s="205"/>
      <c r="H53" s="134"/>
      <c r="I53" s="135">
        <f t="shared" si="0"/>
        <v>0</v>
      </c>
    </row>
    <row r="54" spans="1:9" customFormat="1" ht="15" x14ac:dyDescent="0.25">
      <c r="A54" s="206" t="s">
        <v>162</v>
      </c>
      <c r="B54" s="130"/>
      <c r="C54" s="204"/>
      <c r="D54" s="132"/>
      <c r="E54" s="133"/>
      <c r="F54" s="134"/>
      <c r="G54" s="205"/>
      <c r="H54" s="134"/>
      <c r="I54" s="135">
        <f t="shared" si="0"/>
        <v>0</v>
      </c>
    </row>
    <row r="55" spans="1:9" customFormat="1" ht="15" x14ac:dyDescent="0.25">
      <c r="A55" s="206" t="s">
        <v>163</v>
      </c>
      <c r="B55" s="130"/>
      <c r="C55" s="204"/>
      <c r="D55" s="132"/>
      <c r="E55" s="133"/>
      <c r="F55" s="134"/>
      <c r="G55" s="205"/>
      <c r="H55" s="134"/>
      <c r="I55" s="135">
        <f t="shared" si="0"/>
        <v>0</v>
      </c>
    </row>
    <row r="56" spans="1:9" customFormat="1" ht="15" x14ac:dyDescent="0.25">
      <c r="A56" s="206" t="s">
        <v>164</v>
      </c>
      <c r="B56" s="130"/>
      <c r="C56" s="204"/>
      <c r="D56" s="132"/>
      <c r="E56" s="133"/>
      <c r="F56" s="134"/>
      <c r="G56" s="205"/>
      <c r="H56" s="134"/>
      <c r="I56" s="135">
        <f t="shared" si="0"/>
        <v>0</v>
      </c>
    </row>
    <row r="57" spans="1:9" customFormat="1" ht="15" x14ac:dyDescent="0.25">
      <c r="A57" s="206" t="s">
        <v>165</v>
      </c>
      <c r="B57" s="130"/>
      <c r="C57" s="204"/>
      <c r="D57" s="132"/>
      <c r="E57" s="133"/>
      <c r="F57" s="134"/>
      <c r="G57" s="205"/>
      <c r="H57" s="134"/>
      <c r="I57" s="135">
        <f t="shared" si="0"/>
        <v>0</v>
      </c>
    </row>
    <row r="58" spans="1:9" customFormat="1" ht="15" x14ac:dyDescent="0.25">
      <c r="A58" s="206" t="s">
        <v>167</v>
      </c>
      <c r="B58" s="130">
        <v>7</v>
      </c>
      <c r="C58" s="204"/>
      <c r="D58" s="132">
        <v>1</v>
      </c>
      <c r="E58" s="133"/>
      <c r="F58" s="134"/>
      <c r="G58" s="205"/>
      <c r="H58" s="134"/>
      <c r="I58" s="135">
        <f t="shared" si="0"/>
        <v>8</v>
      </c>
    </row>
    <row r="59" spans="1:9" customFormat="1" ht="15" x14ac:dyDescent="0.25">
      <c r="A59" s="206" t="s">
        <v>168</v>
      </c>
      <c r="B59" s="130"/>
      <c r="C59" s="204"/>
      <c r="D59" s="132"/>
      <c r="E59" s="133"/>
      <c r="F59" s="134"/>
      <c r="G59" s="205"/>
      <c r="H59" s="134"/>
      <c r="I59" s="135">
        <f t="shared" si="0"/>
        <v>0</v>
      </c>
    </row>
    <row r="60" spans="1:9" customFormat="1" ht="15" x14ac:dyDescent="0.25">
      <c r="A60" s="206" t="s">
        <v>169</v>
      </c>
      <c r="B60" s="130"/>
      <c r="C60" s="204"/>
      <c r="D60" s="132"/>
      <c r="E60" s="133"/>
      <c r="F60" s="134"/>
      <c r="G60" s="205"/>
      <c r="H60" s="134"/>
      <c r="I60" s="135">
        <f t="shared" si="0"/>
        <v>0</v>
      </c>
    </row>
    <row r="61" spans="1:9" customFormat="1" ht="15" x14ac:dyDescent="0.25">
      <c r="A61" s="206" t="s">
        <v>543</v>
      </c>
      <c r="B61" s="130"/>
      <c r="C61" s="204"/>
      <c r="D61" s="132"/>
      <c r="E61" s="133"/>
      <c r="F61" s="134"/>
      <c r="G61" s="205"/>
      <c r="H61" s="134"/>
      <c r="I61" s="135">
        <f t="shared" si="0"/>
        <v>0</v>
      </c>
    </row>
    <row r="62" spans="1:9" customFormat="1" ht="15" x14ac:dyDescent="0.25">
      <c r="A62" s="206" t="s">
        <v>317</v>
      </c>
      <c r="B62" s="130"/>
      <c r="C62" s="204"/>
      <c r="D62" s="132"/>
      <c r="E62" s="133"/>
      <c r="F62" s="134"/>
      <c r="G62" s="205"/>
      <c r="H62" s="134"/>
      <c r="I62" s="135">
        <f t="shared" si="0"/>
        <v>0</v>
      </c>
    </row>
    <row r="63" spans="1:9" customFormat="1" ht="15" x14ac:dyDescent="0.25">
      <c r="A63" s="206" t="s">
        <v>255</v>
      </c>
      <c r="B63" s="130"/>
      <c r="C63" s="204"/>
      <c r="D63" s="132"/>
      <c r="E63" s="133"/>
      <c r="F63" s="134"/>
      <c r="G63" s="205"/>
      <c r="H63" s="134"/>
      <c r="I63" s="135">
        <f t="shared" si="0"/>
        <v>0</v>
      </c>
    </row>
    <row r="64" spans="1:9" customFormat="1" ht="15" x14ac:dyDescent="0.25">
      <c r="A64" s="206" t="s">
        <v>170</v>
      </c>
      <c r="B64" s="130"/>
      <c r="C64" s="204"/>
      <c r="D64" s="132"/>
      <c r="E64" s="133"/>
      <c r="F64" s="134"/>
      <c r="G64" s="205"/>
      <c r="H64" s="134"/>
      <c r="I64" s="135">
        <f t="shared" si="0"/>
        <v>0</v>
      </c>
    </row>
    <row r="65" spans="1:9" customFormat="1" ht="15" x14ac:dyDescent="0.25">
      <c r="A65" s="206" t="s">
        <v>171</v>
      </c>
      <c r="B65" s="130">
        <v>4</v>
      </c>
      <c r="C65" s="204"/>
      <c r="D65" s="132"/>
      <c r="E65" s="133"/>
      <c r="F65" s="134"/>
      <c r="G65" s="205"/>
      <c r="H65" s="134"/>
      <c r="I65" s="135">
        <f t="shared" si="0"/>
        <v>4</v>
      </c>
    </row>
    <row r="66" spans="1:9" customFormat="1" ht="15" x14ac:dyDescent="0.25">
      <c r="A66" s="206" t="s">
        <v>172</v>
      </c>
      <c r="B66" s="130">
        <v>6</v>
      </c>
      <c r="C66" s="204">
        <v>1</v>
      </c>
      <c r="D66" s="132">
        <v>3</v>
      </c>
      <c r="E66" s="133">
        <v>11</v>
      </c>
      <c r="F66" s="134"/>
      <c r="G66" s="205">
        <v>2</v>
      </c>
      <c r="H66" s="134"/>
      <c r="I66" s="135">
        <f t="shared" si="0"/>
        <v>22</v>
      </c>
    </row>
    <row r="67" spans="1:9" customFormat="1" ht="15" x14ac:dyDescent="0.25">
      <c r="A67" s="206" t="s">
        <v>174</v>
      </c>
      <c r="B67" s="130"/>
      <c r="C67" s="204"/>
      <c r="D67" s="132"/>
      <c r="E67" s="133"/>
      <c r="F67" s="134"/>
      <c r="G67" s="205"/>
      <c r="H67" s="134"/>
      <c r="I67" s="135">
        <f t="shared" si="0"/>
        <v>0</v>
      </c>
    </row>
    <row r="68" spans="1:9" customFormat="1" ht="15" x14ac:dyDescent="0.25">
      <c r="A68" s="206" t="s">
        <v>173</v>
      </c>
      <c r="B68" s="130">
        <v>18</v>
      </c>
      <c r="C68" s="204">
        <v>2</v>
      </c>
      <c r="D68" s="132">
        <v>26</v>
      </c>
      <c r="E68" s="133">
        <v>15</v>
      </c>
      <c r="F68" s="134">
        <v>1</v>
      </c>
      <c r="G68" s="205"/>
      <c r="H68" s="134">
        <v>1</v>
      </c>
      <c r="I68" s="135">
        <f t="shared" si="0"/>
        <v>61</v>
      </c>
    </row>
    <row r="69" spans="1:9" customFormat="1" ht="15" x14ac:dyDescent="0.25">
      <c r="A69" s="206" t="s">
        <v>175</v>
      </c>
      <c r="B69" s="130"/>
      <c r="C69" s="204"/>
      <c r="D69" s="132"/>
      <c r="E69" s="133"/>
      <c r="F69" s="134"/>
      <c r="G69" s="205"/>
      <c r="H69" s="134"/>
      <c r="I69" s="135">
        <f t="shared" ref="I69:I132" si="1">SUM(B69,D69:H69)</f>
        <v>0</v>
      </c>
    </row>
    <row r="70" spans="1:9" customFormat="1" ht="15" x14ac:dyDescent="0.25">
      <c r="A70" s="206" t="s">
        <v>176</v>
      </c>
      <c r="B70" s="130"/>
      <c r="C70" s="204"/>
      <c r="D70" s="132"/>
      <c r="E70" s="133"/>
      <c r="F70" s="134"/>
      <c r="G70" s="205"/>
      <c r="H70" s="134"/>
      <c r="I70" s="135">
        <f t="shared" si="1"/>
        <v>0</v>
      </c>
    </row>
    <row r="71" spans="1:9" customFormat="1" ht="15" x14ac:dyDescent="0.25">
      <c r="A71" s="206" t="s">
        <v>177</v>
      </c>
      <c r="B71" s="130"/>
      <c r="C71" s="204"/>
      <c r="D71" s="132"/>
      <c r="E71" s="133"/>
      <c r="F71" s="134"/>
      <c r="G71" s="205"/>
      <c r="H71" s="134"/>
      <c r="I71" s="135">
        <f t="shared" si="1"/>
        <v>0</v>
      </c>
    </row>
    <row r="72" spans="1:9" customFormat="1" ht="15" x14ac:dyDescent="0.25">
      <c r="A72" s="206" t="s">
        <v>178</v>
      </c>
      <c r="B72" s="130"/>
      <c r="C72" s="204"/>
      <c r="D72" s="132"/>
      <c r="E72" s="133"/>
      <c r="F72" s="134"/>
      <c r="G72" s="205"/>
      <c r="H72" s="134"/>
      <c r="I72" s="135">
        <f t="shared" si="1"/>
        <v>0</v>
      </c>
    </row>
    <row r="73" spans="1:9" customFormat="1" ht="15" x14ac:dyDescent="0.25">
      <c r="A73" s="206" t="s">
        <v>544</v>
      </c>
      <c r="B73" s="130"/>
      <c r="C73" s="204"/>
      <c r="D73" s="132"/>
      <c r="E73" s="133"/>
      <c r="F73" s="134"/>
      <c r="G73" s="205"/>
      <c r="H73" s="134"/>
      <c r="I73" s="135">
        <f t="shared" si="1"/>
        <v>0</v>
      </c>
    </row>
    <row r="74" spans="1:9" customFormat="1" ht="15" x14ac:dyDescent="0.25">
      <c r="A74" s="206" t="s">
        <v>179</v>
      </c>
      <c r="B74" s="130"/>
      <c r="C74" s="204"/>
      <c r="D74" s="132"/>
      <c r="E74" s="133"/>
      <c r="F74" s="134"/>
      <c r="G74" s="205"/>
      <c r="H74" s="134"/>
      <c r="I74" s="135">
        <f t="shared" si="1"/>
        <v>0</v>
      </c>
    </row>
    <row r="75" spans="1:9" customFormat="1" ht="15" x14ac:dyDescent="0.25">
      <c r="A75" s="206" t="s">
        <v>180</v>
      </c>
      <c r="B75" s="130"/>
      <c r="C75" s="204"/>
      <c r="D75" s="132">
        <v>8</v>
      </c>
      <c r="E75" s="133"/>
      <c r="F75" s="134"/>
      <c r="G75" s="205"/>
      <c r="H75" s="134"/>
      <c r="I75" s="135">
        <f t="shared" si="1"/>
        <v>8</v>
      </c>
    </row>
    <row r="76" spans="1:9" customFormat="1" ht="15" x14ac:dyDescent="0.25">
      <c r="A76" s="206" t="s">
        <v>183</v>
      </c>
      <c r="B76" s="130"/>
      <c r="C76" s="204"/>
      <c r="D76" s="132"/>
      <c r="E76" s="133"/>
      <c r="F76" s="134"/>
      <c r="G76" s="205"/>
      <c r="H76" s="134"/>
      <c r="I76" s="135">
        <f t="shared" si="1"/>
        <v>0</v>
      </c>
    </row>
    <row r="77" spans="1:9" customFormat="1" ht="15" x14ac:dyDescent="0.25">
      <c r="A77" s="206" t="s">
        <v>185</v>
      </c>
      <c r="B77" s="130"/>
      <c r="C77" s="204"/>
      <c r="D77" s="132"/>
      <c r="E77" s="133"/>
      <c r="F77" s="134"/>
      <c r="G77" s="205"/>
      <c r="H77" s="134"/>
      <c r="I77" s="135">
        <f t="shared" si="1"/>
        <v>0</v>
      </c>
    </row>
    <row r="78" spans="1:9" customFormat="1" ht="15" x14ac:dyDescent="0.25">
      <c r="A78" s="206" t="s">
        <v>187</v>
      </c>
      <c r="B78" s="130"/>
      <c r="C78" s="204"/>
      <c r="D78" s="132"/>
      <c r="E78" s="133"/>
      <c r="F78" s="134"/>
      <c r="G78" s="205"/>
      <c r="H78" s="134"/>
      <c r="I78" s="135">
        <f t="shared" si="1"/>
        <v>0</v>
      </c>
    </row>
    <row r="79" spans="1:9" customFormat="1" ht="15" x14ac:dyDescent="0.25">
      <c r="A79" s="206" t="s">
        <v>189</v>
      </c>
      <c r="B79" s="130"/>
      <c r="C79" s="204"/>
      <c r="D79" s="132"/>
      <c r="E79" s="133"/>
      <c r="F79" s="134"/>
      <c r="G79" s="205"/>
      <c r="H79" s="134"/>
      <c r="I79" s="135">
        <f t="shared" si="1"/>
        <v>0</v>
      </c>
    </row>
    <row r="80" spans="1:9" customFormat="1" ht="15" x14ac:dyDescent="0.25">
      <c r="A80" s="206" t="s">
        <v>190</v>
      </c>
      <c r="B80" s="130"/>
      <c r="C80" s="204"/>
      <c r="D80" s="132"/>
      <c r="E80" s="133"/>
      <c r="F80" s="134"/>
      <c r="G80" s="205"/>
      <c r="H80" s="134"/>
      <c r="I80" s="135">
        <f t="shared" si="1"/>
        <v>0</v>
      </c>
    </row>
    <row r="81" spans="1:9" customFormat="1" ht="15" x14ac:dyDescent="0.25">
      <c r="A81" s="206" t="s">
        <v>192</v>
      </c>
      <c r="B81" s="130"/>
      <c r="C81" s="204"/>
      <c r="D81" s="132"/>
      <c r="E81" s="133"/>
      <c r="F81" s="134"/>
      <c r="G81" s="205"/>
      <c r="H81" s="134"/>
      <c r="I81" s="135">
        <f t="shared" si="1"/>
        <v>0</v>
      </c>
    </row>
    <row r="82" spans="1:9" customFormat="1" ht="15" x14ac:dyDescent="0.25">
      <c r="A82" s="206" t="s">
        <v>193</v>
      </c>
      <c r="B82" s="130">
        <v>9</v>
      </c>
      <c r="C82" s="204"/>
      <c r="D82" s="132"/>
      <c r="E82" s="133">
        <v>5</v>
      </c>
      <c r="F82" s="134">
        <v>2</v>
      </c>
      <c r="G82" s="205"/>
      <c r="H82" s="134"/>
      <c r="I82" s="135">
        <f t="shared" si="1"/>
        <v>16</v>
      </c>
    </row>
    <row r="83" spans="1:9" customFormat="1" ht="15" x14ac:dyDescent="0.25">
      <c r="A83" s="206" t="s">
        <v>194</v>
      </c>
      <c r="B83" s="130"/>
      <c r="C83" s="204"/>
      <c r="D83" s="132">
        <v>9</v>
      </c>
      <c r="E83" s="133">
        <v>1</v>
      </c>
      <c r="F83" s="134"/>
      <c r="G83" s="205"/>
      <c r="H83" s="134"/>
      <c r="I83" s="135">
        <f t="shared" si="1"/>
        <v>10</v>
      </c>
    </row>
    <row r="84" spans="1:9" customFormat="1" ht="15" x14ac:dyDescent="0.25">
      <c r="A84" s="206" t="s">
        <v>195</v>
      </c>
      <c r="B84" s="130">
        <v>4</v>
      </c>
      <c r="C84" s="204"/>
      <c r="D84" s="132">
        <v>5</v>
      </c>
      <c r="E84" s="133">
        <v>2</v>
      </c>
      <c r="F84" s="134"/>
      <c r="G84" s="205"/>
      <c r="H84" s="134"/>
      <c r="I84" s="135">
        <f t="shared" si="1"/>
        <v>11</v>
      </c>
    </row>
    <row r="85" spans="1:9" customFormat="1" ht="15" x14ac:dyDescent="0.25">
      <c r="A85" s="206" t="s">
        <v>196</v>
      </c>
      <c r="B85" s="130"/>
      <c r="C85" s="204"/>
      <c r="D85" s="132"/>
      <c r="E85" s="133">
        <v>2</v>
      </c>
      <c r="F85" s="134"/>
      <c r="G85" s="205"/>
      <c r="H85" s="134"/>
      <c r="I85" s="135">
        <f t="shared" si="1"/>
        <v>2</v>
      </c>
    </row>
    <row r="86" spans="1:9" customFormat="1" ht="15" x14ac:dyDescent="0.25">
      <c r="A86" s="206" t="s">
        <v>197</v>
      </c>
      <c r="B86" s="130"/>
      <c r="C86" s="204"/>
      <c r="D86" s="132">
        <v>1</v>
      </c>
      <c r="E86" s="133"/>
      <c r="F86" s="134"/>
      <c r="G86" s="205"/>
      <c r="H86" s="134"/>
      <c r="I86" s="135">
        <f t="shared" si="1"/>
        <v>1</v>
      </c>
    </row>
    <row r="87" spans="1:9" customFormat="1" ht="15" x14ac:dyDescent="0.25">
      <c r="A87" s="206" t="s">
        <v>198</v>
      </c>
      <c r="B87" s="130">
        <v>7</v>
      </c>
      <c r="C87" s="204"/>
      <c r="D87" s="132">
        <v>2</v>
      </c>
      <c r="E87" s="133">
        <v>3</v>
      </c>
      <c r="F87" s="134"/>
      <c r="G87" s="205"/>
      <c r="H87" s="134"/>
      <c r="I87" s="135">
        <f t="shared" si="1"/>
        <v>12</v>
      </c>
    </row>
    <row r="88" spans="1:9" customFormat="1" ht="15" x14ac:dyDescent="0.25">
      <c r="A88" s="206" t="s">
        <v>199</v>
      </c>
      <c r="B88" s="130">
        <v>2</v>
      </c>
      <c r="C88" s="204">
        <v>2</v>
      </c>
      <c r="D88" s="132"/>
      <c r="E88" s="133"/>
      <c r="F88" s="134"/>
      <c r="G88" s="205"/>
      <c r="H88" s="134"/>
      <c r="I88" s="135">
        <f t="shared" si="1"/>
        <v>2</v>
      </c>
    </row>
    <row r="89" spans="1:9" customFormat="1" ht="15" x14ac:dyDescent="0.25">
      <c r="A89" s="206" t="s">
        <v>200</v>
      </c>
      <c r="B89" s="130">
        <v>5</v>
      </c>
      <c r="C89" s="204"/>
      <c r="D89" s="132">
        <v>4</v>
      </c>
      <c r="E89" s="133">
        <v>9</v>
      </c>
      <c r="F89" s="134"/>
      <c r="G89" s="205">
        <v>3</v>
      </c>
      <c r="H89" s="134"/>
      <c r="I89" s="135">
        <f t="shared" si="1"/>
        <v>21</v>
      </c>
    </row>
    <row r="90" spans="1:9" customFormat="1" ht="15" x14ac:dyDescent="0.25">
      <c r="A90" s="206" t="s">
        <v>202</v>
      </c>
      <c r="B90" s="130"/>
      <c r="C90" s="204"/>
      <c r="D90" s="132"/>
      <c r="E90" s="133"/>
      <c r="F90" s="134"/>
      <c r="G90" s="205"/>
      <c r="H90" s="134"/>
      <c r="I90" s="135">
        <f t="shared" si="1"/>
        <v>0</v>
      </c>
    </row>
    <row r="91" spans="1:9" customFormat="1" ht="15" x14ac:dyDescent="0.25">
      <c r="A91" s="206" t="s">
        <v>203</v>
      </c>
      <c r="B91" s="130"/>
      <c r="C91" s="204"/>
      <c r="D91" s="132">
        <v>3</v>
      </c>
      <c r="E91" s="133">
        <v>3</v>
      </c>
      <c r="F91" s="134"/>
      <c r="G91" s="205"/>
      <c r="H91" s="134"/>
      <c r="I91" s="135">
        <f t="shared" si="1"/>
        <v>6</v>
      </c>
    </row>
    <row r="92" spans="1:9" customFormat="1" ht="15" x14ac:dyDescent="0.25">
      <c r="A92" s="206" t="s">
        <v>204</v>
      </c>
      <c r="B92" s="130"/>
      <c r="C92" s="204"/>
      <c r="D92" s="132"/>
      <c r="E92" s="133"/>
      <c r="F92" s="134"/>
      <c r="G92" s="205"/>
      <c r="H92" s="134"/>
      <c r="I92" s="135">
        <f t="shared" si="1"/>
        <v>0</v>
      </c>
    </row>
    <row r="93" spans="1:9" customFormat="1" ht="15" x14ac:dyDescent="0.25">
      <c r="A93" s="206" t="s">
        <v>206</v>
      </c>
      <c r="B93" s="130"/>
      <c r="C93" s="204"/>
      <c r="D93" s="132"/>
      <c r="E93" s="133">
        <v>2</v>
      </c>
      <c r="F93" s="134"/>
      <c r="G93" s="205"/>
      <c r="H93" s="134"/>
      <c r="I93" s="135">
        <f t="shared" si="1"/>
        <v>2</v>
      </c>
    </row>
    <row r="94" spans="1:9" customFormat="1" ht="15" x14ac:dyDescent="0.25">
      <c r="A94" s="206" t="s">
        <v>208</v>
      </c>
      <c r="B94" s="130"/>
      <c r="C94" s="204"/>
      <c r="D94" s="132"/>
      <c r="E94" s="133"/>
      <c r="F94" s="134"/>
      <c r="G94" s="205"/>
      <c r="H94" s="134"/>
      <c r="I94" s="135">
        <f t="shared" si="1"/>
        <v>0</v>
      </c>
    </row>
    <row r="95" spans="1:9" customFormat="1" ht="15" x14ac:dyDescent="0.25">
      <c r="A95" s="206" t="s">
        <v>207</v>
      </c>
      <c r="B95" s="130"/>
      <c r="C95" s="204"/>
      <c r="D95" s="132"/>
      <c r="E95" s="133"/>
      <c r="F95" s="134"/>
      <c r="G95" s="205"/>
      <c r="H95" s="134"/>
      <c r="I95" s="135">
        <f t="shared" si="1"/>
        <v>0</v>
      </c>
    </row>
    <row r="96" spans="1:9" customFormat="1" ht="15" x14ac:dyDescent="0.25">
      <c r="A96" s="206" t="s">
        <v>209</v>
      </c>
      <c r="B96" s="130"/>
      <c r="C96" s="204"/>
      <c r="D96" s="132">
        <v>1</v>
      </c>
      <c r="E96" s="133"/>
      <c r="F96" s="134"/>
      <c r="G96" s="205"/>
      <c r="H96" s="134"/>
      <c r="I96" s="135">
        <f t="shared" si="1"/>
        <v>1</v>
      </c>
    </row>
    <row r="97" spans="1:9" customFormat="1" ht="15" x14ac:dyDescent="0.25">
      <c r="A97" s="206" t="s">
        <v>210</v>
      </c>
      <c r="B97" s="130"/>
      <c r="C97" s="204"/>
      <c r="D97" s="132"/>
      <c r="E97" s="133"/>
      <c r="F97" s="134"/>
      <c r="G97" s="205"/>
      <c r="H97" s="134"/>
      <c r="I97" s="135">
        <f t="shared" si="1"/>
        <v>0</v>
      </c>
    </row>
    <row r="98" spans="1:9" customFormat="1" ht="15" x14ac:dyDescent="0.25">
      <c r="A98" s="206" t="s">
        <v>211</v>
      </c>
      <c r="B98" s="130"/>
      <c r="C98" s="204"/>
      <c r="D98" s="132"/>
      <c r="E98" s="133"/>
      <c r="F98" s="134"/>
      <c r="G98" s="205"/>
      <c r="H98" s="134"/>
      <c r="I98" s="135">
        <f t="shared" si="1"/>
        <v>0</v>
      </c>
    </row>
    <row r="99" spans="1:9" customFormat="1" ht="15" x14ac:dyDescent="0.25">
      <c r="A99" s="206" t="s">
        <v>212</v>
      </c>
      <c r="B99" s="130"/>
      <c r="C99" s="204"/>
      <c r="D99" s="132"/>
      <c r="E99" s="133"/>
      <c r="F99" s="134"/>
      <c r="G99" s="205"/>
      <c r="H99" s="134"/>
      <c r="I99" s="135">
        <f t="shared" si="1"/>
        <v>0</v>
      </c>
    </row>
    <row r="100" spans="1:9" customFormat="1" ht="15" x14ac:dyDescent="0.25">
      <c r="A100" s="206" t="s">
        <v>213</v>
      </c>
      <c r="B100" s="130"/>
      <c r="C100" s="204"/>
      <c r="D100" s="132"/>
      <c r="E100" s="133">
        <v>1</v>
      </c>
      <c r="F100" s="134"/>
      <c r="G100" s="205"/>
      <c r="H100" s="134"/>
      <c r="I100" s="135">
        <f t="shared" si="1"/>
        <v>1</v>
      </c>
    </row>
    <row r="101" spans="1:9" customFormat="1" ht="15" x14ac:dyDescent="0.25">
      <c r="A101" s="206" t="s">
        <v>214</v>
      </c>
      <c r="B101" s="130"/>
      <c r="C101" s="204"/>
      <c r="D101" s="132"/>
      <c r="E101" s="133"/>
      <c r="F101" s="134"/>
      <c r="G101" s="205"/>
      <c r="H101" s="134"/>
      <c r="I101" s="135">
        <f t="shared" si="1"/>
        <v>0</v>
      </c>
    </row>
    <row r="102" spans="1:9" customFormat="1" ht="15" x14ac:dyDescent="0.25">
      <c r="A102" s="206" t="s">
        <v>217</v>
      </c>
      <c r="B102" s="130"/>
      <c r="C102" s="204"/>
      <c r="D102" s="132"/>
      <c r="E102" s="133"/>
      <c r="F102" s="134"/>
      <c r="G102" s="205"/>
      <c r="H102" s="134"/>
      <c r="I102" s="135">
        <f t="shared" si="1"/>
        <v>0</v>
      </c>
    </row>
    <row r="103" spans="1:9" customFormat="1" ht="15" x14ac:dyDescent="0.25">
      <c r="A103" s="206" t="s">
        <v>220</v>
      </c>
      <c r="B103" s="130"/>
      <c r="C103" s="204"/>
      <c r="D103" s="132">
        <v>2</v>
      </c>
      <c r="E103" s="133"/>
      <c r="F103" s="134"/>
      <c r="G103" s="205"/>
      <c r="H103" s="134"/>
      <c r="I103" s="135">
        <f t="shared" si="1"/>
        <v>2</v>
      </c>
    </row>
    <row r="104" spans="1:9" customFormat="1" ht="15" x14ac:dyDescent="0.25">
      <c r="A104" s="206" t="s">
        <v>221</v>
      </c>
      <c r="B104" s="130"/>
      <c r="C104" s="204"/>
      <c r="D104" s="132"/>
      <c r="E104" s="133"/>
      <c r="F104" s="134"/>
      <c r="G104" s="205"/>
      <c r="H104" s="134"/>
      <c r="I104" s="135">
        <f t="shared" si="1"/>
        <v>0</v>
      </c>
    </row>
    <row r="105" spans="1:9" customFormat="1" ht="15" x14ac:dyDescent="0.25">
      <c r="A105" s="206" t="s">
        <v>222</v>
      </c>
      <c r="B105" s="130"/>
      <c r="C105" s="204"/>
      <c r="D105" s="132"/>
      <c r="E105" s="133"/>
      <c r="F105" s="134"/>
      <c r="G105" s="205"/>
      <c r="H105" s="134"/>
      <c r="I105" s="135">
        <f t="shared" si="1"/>
        <v>0</v>
      </c>
    </row>
    <row r="106" spans="1:9" customFormat="1" ht="15" x14ac:dyDescent="0.25">
      <c r="A106" s="206" t="s">
        <v>223</v>
      </c>
      <c r="B106" s="130"/>
      <c r="C106" s="204"/>
      <c r="D106" s="132"/>
      <c r="E106" s="133"/>
      <c r="F106" s="134"/>
      <c r="G106" s="205"/>
      <c r="H106" s="134"/>
      <c r="I106" s="135">
        <f t="shared" si="1"/>
        <v>0</v>
      </c>
    </row>
    <row r="107" spans="1:9" customFormat="1" ht="15" x14ac:dyDescent="0.25">
      <c r="A107" s="206" t="s">
        <v>224</v>
      </c>
      <c r="B107" s="130">
        <v>4</v>
      </c>
      <c r="C107" s="204"/>
      <c r="D107" s="132">
        <v>14</v>
      </c>
      <c r="E107" s="133">
        <v>2</v>
      </c>
      <c r="F107" s="134"/>
      <c r="G107" s="205"/>
      <c r="H107" s="134"/>
      <c r="I107" s="135">
        <f t="shared" si="1"/>
        <v>20</v>
      </c>
    </row>
    <row r="108" spans="1:9" customFormat="1" ht="15" x14ac:dyDescent="0.25">
      <c r="A108" s="206" t="s">
        <v>225</v>
      </c>
      <c r="B108" s="130"/>
      <c r="C108" s="204"/>
      <c r="D108" s="132"/>
      <c r="E108" s="133"/>
      <c r="F108" s="134"/>
      <c r="G108" s="205"/>
      <c r="H108" s="134"/>
      <c r="I108" s="135">
        <f t="shared" si="1"/>
        <v>0</v>
      </c>
    </row>
    <row r="109" spans="1:9" customFormat="1" ht="15" x14ac:dyDescent="0.25">
      <c r="A109" s="206" t="s">
        <v>226</v>
      </c>
      <c r="B109" s="130"/>
      <c r="C109" s="204"/>
      <c r="D109" s="132"/>
      <c r="E109" s="133"/>
      <c r="F109" s="134"/>
      <c r="G109" s="205"/>
      <c r="H109" s="134"/>
      <c r="I109" s="135">
        <f t="shared" si="1"/>
        <v>0</v>
      </c>
    </row>
    <row r="110" spans="1:9" customFormat="1" ht="15" x14ac:dyDescent="0.25">
      <c r="A110" s="206" t="s">
        <v>134</v>
      </c>
      <c r="B110" s="130"/>
      <c r="C110" s="204"/>
      <c r="D110" s="132"/>
      <c r="E110" s="133"/>
      <c r="F110" s="134"/>
      <c r="G110" s="205"/>
      <c r="H110" s="134"/>
      <c r="I110" s="135">
        <f t="shared" si="1"/>
        <v>0</v>
      </c>
    </row>
    <row r="111" spans="1:9" customFormat="1" ht="15" x14ac:dyDescent="0.25">
      <c r="A111" s="206" t="s">
        <v>299</v>
      </c>
      <c r="B111" s="130"/>
      <c r="C111" s="204"/>
      <c r="D111" s="132"/>
      <c r="E111" s="133"/>
      <c r="F111" s="134"/>
      <c r="G111" s="205"/>
      <c r="H111" s="134"/>
      <c r="I111" s="135">
        <f t="shared" si="1"/>
        <v>0</v>
      </c>
    </row>
    <row r="112" spans="1:9" customFormat="1" ht="15" x14ac:dyDescent="0.25">
      <c r="A112" s="206" t="s">
        <v>336</v>
      </c>
      <c r="B112" s="130"/>
      <c r="C112" s="204"/>
      <c r="D112" s="132"/>
      <c r="E112" s="133"/>
      <c r="F112" s="134"/>
      <c r="G112" s="205"/>
      <c r="H112" s="134"/>
      <c r="I112" s="135">
        <f t="shared" si="1"/>
        <v>0</v>
      </c>
    </row>
    <row r="113" spans="1:9" customFormat="1" ht="15" x14ac:dyDescent="0.25">
      <c r="A113" s="206" t="s">
        <v>227</v>
      </c>
      <c r="B113" s="130"/>
      <c r="C113" s="204"/>
      <c r="D113" s="132"/>
      <c r="E113" s="133"/>
      <c r="F113" s="134"/>
      <c r="G113" s="205"/>
      <c r="H113" s="134"/>
      <c r="I113" s="135">
        <f t="shared" si="1"/>
        <v>0</v>
      </c>
    </row>
    <row r="114" spans="1:9" customFormat="1" ht="15" x14ac:dyDescent="0.25">
      <c r="A114" s="206" t="s">
        <v>228</v>
      </c>
      <c r="B114" s="130"/>
      <c r="C114" s="204"/>
      <c r="D114" s="132"/>
      <c r="E114" s="133"/>
      <c r="F114" s="134"/>
      <c r="G114" s="205"/>
      <c r="H114" s="134"/>
      <c r="I114" s="135">
        <f t="shared" si="1"/>
        <v>0</v>
      </c>
    </row>
    <row r="115" spans="1:9" customFormat="1" ht="15" x14ac:dyDescent="0.25">
      <c r="A115" s="206" t="s">
        <v>229</v>
      </c>
      <c r="B115" s="130">
        <v>11</v>
      </c>
      <c r="C115" s="204"/>
      <c r="D115" s="132">
        <v>3</v>
      </c>
      <c r="E115" s="133">
        <v>5</v>
      </c>
      <c r="F115" s="134"/>
      <c r="G115" s="205"/>
      <c r="H115" s="134"/>
      <c r="I115" s="135">
        <f t="shared" si="1"/>
        <v>19</v>
      </c>
    </row>
    <row r="116" spans="1:9" customFormat="1" ht="15" x14ac:dyDescent="0.25">
      <c r="A116" s="206" t="s">
        <v>230</v>
      </c>
      <c r="B116" s="130">
        <v>2</v>
      </c>
      <c r="C116" s="204"/>
      <c r="D116" s="132">
        <v>1</v>
      </c>
      <c r="E116" s="133"/>
      <c r="F116" s="134"/>
      <c r="G116" s="205"/>
      <c r="H116" s="134"/>
      <c r="I116" s="135">
        <f t="shared" si="1"/>
        <v>3</v>
      </c>
    </row>
    <row r="117" spans="1:9" customFormat="1" ht="15" x14ac:dyDescent="0.25">
      <c r="A117" s="206" t="s">
        <v>231</v>
      </c>
      <c r="B117" s="130"/>
      <c r="C117" s="204"/>
      <c r="D117" s="132"/>
      <c r="E117" s="133"/>
      <c r="F117" s="134"/>
      <c r="G117" s="205"/>
      <c r="H117" s="134"/>
      <c r="I117" s="135">
        <f t="shared" si="1"/>
        <v>0</v>
      </c>
    </row>
    <row r="118" spans="1:9" customFormat="1" ht="15" x14ac:dyDescent="0.25">
      <c r="A118" s="206" t="s">
        <v>232</v>
      </c>
      <c r="B118" s="130"/>
      <c r="C118" s="204"/>
      <c r="D118" s="132"/>
      <c r="E118" s="133"/>
      <c r="F118" s="134"/>
      <c r="G118" s="205"/>
      <c r="H118" s="134"/>
      <c r="I118" s="135">
        <f t="shared" si="1"/>
        <v>0</v>
      </c>
    </row>
    <row r="119" spans="1:9" customFormat="1" ht="15" x14ac:dyDescent="0.25">
      <c r="A119" s="206" t="s">
        <v>233</v>
      </c>
      <c r="B119" s="130"/>
      <c r="C119" s="204"/>
      <c r="D119" s="132"/>
      <c r="E119" s="133"/>
      <c r="F119" s="134"/>
      <c r="G119" s="205"/>
      <c r="H119" s="134"/>
      <c r="I119" s="135">
        <f t="shared" si="1"/>
        <v>0</v>
      </c>
    </row>
    <row r="120" spans="1:9" customFormat="1" ht="15" x14ac:dyDescent="0.25">
      <c r="A120" s="206" t="s">
        <v>234</v>
      </c>
      <c r="B120" s="130"/>
      <c r="C120" s="204"/>
      <c r="D120" s="132"/>
      <c r="E120" s="133"/>
      <c r="F120" s="134"/>
      <c r="G120" s="205"/>
      <c r="H120" s="134"/>
      <c r="I120" s="135">
        <f t="shared" si="1"/>
        <v>0</v>
      </c>
    </row>
    <row r="121" spans="1:9" customFormat="1" ht="15" x14ac:dyDescent="0.25">
      <c r="A121" s="206" t="s">
        <v>235</v>
      </c>
      <c r="B121" s="130"/>
      <c r="C121" s="204"/>
      <c r="D121" s="132"/>
      <c r="E121" s="133"/>
      <c r="F121" s="134"/>
      <c r="G121" s="205"/>
      <c r="H121" s="134"/>
      <c r="I121" s="135">
        <f t="shared" si="1"/>
        <v>0</v>
      </c>
    </row>
    <row r="122" spans="1:9" customFormat="1" ht="15" x14ac:dyDescent="0.25">
      <c r="A122" s="206" t="s">
        <v>236</v>
      </c>
      <c r="B122" s="130"/>
      <c r="C122" s="204"/>
      <c r="D122" s="132"/>
      <c r="E122" s="133"/>
      <c r="F122" s="134"/>
      <c r="G122" s="205"/>
      <c r="H122" s="134"/>
      <c r="I122" s="135">
        <f t="shared" si="1"/>
        <v>0</v>
      </c>
    </row>
    <row r="123" spans="1:9" customFormat="1" ht="15" x14ac:dyDescent="0.25">
      <c r="A123" s="206" t="s">
        <v>237</v>
      </c>
      <c r="B123" s="130">
        <v>11</v>
      </c>
      <c r="C123" s="204"/>
      <c r="D123" s="132">
        <v>10</v>
      </c>
      <c r="E123" s="133">
        <v>3</v>
      </c>
      <c r="F123" s="134">
        <v>2</v>
      </c>
      <c r="G123" s="205"/>
      <c r="H123" s="134">
        <v>1</v>
      </c>
      <c r="I123" s="135">
        <f t="shared" si="1"/>
        <v>27</v>
      </c>
    </row>
    <row r="124" spans="1:9" customFormat="1" ht="15" x14ac:dyDescent="0.25">
      <c r="A124" s="206" t="s">
        <v>238</v>
      </c>
      <c r="B124" s="130">
        <v>5</v>
      </c>
      <c r="C124" s="204"/>
      <c r="D124" s="132">
        <v>1</v>
      </c>
      <c r="E124" s="133">
        <v>1</v>
      </c>
      <c r="F124" s="134"/>
      <c r="G124" s="205"/>
      <c r="H124" s="134"/>
      <c r="I124" s="135">
        <f t="shared" si="1"/>
        <v>7</v>
      </c>
    </row>
    <row r="125" spans="1:9" customFormat="1" ht="15" x14ac:dyDescent="0.25">
      <c r="A125" s="206" t="s">
        <v>239</v>
      </c>
      <c r="B125" s="130"/>
      <c r="C125" s="204"/>
      <c r="D125" s="132"/>
      <c r="E125" s="133"/>
      <c r="F125" s="134"/>
      <c r="G125" s="205"/>
      <c r="H125" s="134"/>
      <c r="I125" s="135">
        <f t="shared" si="1"/>
        <v>0</v>
      </c>
    </row>
    <row r="126" spans="1:9" customFormat="1" ht="15" x14ac:dyDescent="0.25">
      <c r="A126" s="206" t="s">
        <v>241</v>
      </c>
      <c r="B126" s="130"/>
      <c r="C126" s="204"/>
      <c r="D126" s="132"/>
      <c r="E126" s="133"/>
      <c r="F126" s="134"/>
      <c r="G126" s="205"/>
      <c r="H126" s="134"/>
      <c r="I126" s="135">
        <f t="shared" si="1"/>
        <v>0</v>
      </c>
    </row>
    <row r="127" spans="1:9" customFormat="1" ht="15" x14ac:dyDescent="0.25">
      <c r="A127" s="206" t="s">
        <v>242</v>
      </c>
      <c r="B127" s="130">
        <v>6</v>
      </c>
      <c r="C127" s="204"/>
      <c r="D127" s="132">
        <v>1</v>
      </c>
      <c r="E127" s="133">
        <v>12</v>
      </c>
      <c r="F127" s="134">
        <v>1</v>
      </c>
      <c r="G127" s="205"/>
      <c r="H127" s="134">
        <v>1</v>
      </c>
      <c r="I127" s="135">
        <f t="shared" si="1"/>
        <v>21</v>
      </c>
    </row>
    <row r="128" spans="1:9" customFormat="1" ht="15" x14ac:dyDescent="0.25">
      <c r="A128" s="206" t="s">
        <v>243</v>
      </c>
      <c r="B128" s="130">
        <v>17</v>
      </c>
      <c r="C128" s="204"/>
      <c r="D128" s="132">
        <v>1</v>
      </c>
      <c r="E128" s="133"/>
      <c r="F128" s="134"/>
      <c r="G128" s="205"/>
      <c r="H128" s="134"/>
      <c r="I128" s="135">
        <f t="shared" si="1"/>
        <v>18</v>
      </c>
    </row>
    <row r="129" spans="1:9" customFormat="1" ht="15" x14ac:dyDescent="0.25">
      <c r="A129" s="206" t="s">
        <v>244</v>
      </c>
      <c r="B129" s="130"/>
      <c r="C129" s="204"/>
      <c r="D129" s="132"/>
      <c r="E129" s="133"/>
      <c r="F129" s="134"/>
      <c r="G129" s="205"/>
      <c r="H129" s="134"/>
      <c r="I129" s="135">
        <f t="shared" si="1"/>
        <v>0</v>
      </c>
    </row>
    <row r="130" spans="1:9" customFormat="1" ht="15" x14ac:dyDescent="0.25">
      <c r="A130" s="206" t="s">
        <v>245</v>
      </c>
      <c r="B130" s="130"/>
      <c r="C130" s="204"/>
      <c r="D130" s="132"/>
      <c r="E130" s="133"/>
      <c r="F130" s="134"/>
      <c r="G130" s="205"/>
      <c r="H130" s="134"/>
      <c r="I130" s="135">
        <f t="shared" si="1"/>
        <v>0</v>
      </c>
    </row>
    <row r="131" spans="1:9" customFormat="1" ht="15" x14ac:dyDescent="0.25">
      <c r="A131" s="206" t="s">
        <v>247</v>
      </c>
      <c r="B131" s="130">
        <v>3</v>
      </c>
      <c r="C131" s="204">
        <v>1</v>
      </c>
      <c r="D131" s="132"/>
      <c r="E131" s="133">
        <v>3</v>
      </c>
      <c r="F131" s="134"/>
      <c r="G131" s="205">
        <v>1</v>
      </c>
      <c r="H131" s="134"/>
      <c r="I131" s="135">
        <f t="shared" si="1"/>
        <v>7</v>
      </c>
    </row>
    <row r="132" spans="1:9" customFormat="1" ht="15" x14ac:dyDescent="0.25">
      <c r="A132" s="206" t="s">
        <v>249</v>
      </c>
      <c r="B132" s="130"/>
      <c r="C132" s="204"/>
      <c r="D132" s="132"/>
      <c r="E132" s="133"/>
      <c r="F132" s="134"/>
      <c r="G132" s="205"/>
      <c r="H132" s="134"/>
      <c r="I132" s="135">
        <f t="shared" si="1"/>
        <v>0</v>
      </c>
    </row>
    <row r="133" spans="1:9" customFormat="1" ht="15" x14ac:dyDescent="0.25">
      <c r="A133" s="206" t="s">
        <v>251</v>
      </c>
      <c r="B133" s="130"/>
      <c r="C133" s="204"/>
      <c r="D133" s="132"/>
      <c r="E133" s="133"/>
      <c r="F133" s="134"/>
      <c r="G133" s="205"/>
      <c r="H133" s="134"/>
      <c r="I133" s="135">
        <f t="shared" ref="I133:I196" si="2">SUM(B133,D133:H133)</f>
        <v>0</v>
      </c>
    </row>
    <row r="134" spans="1:9" customFormat="1" ht="15" x14ac:dyDescent="0.25">
      <c r="A134" s="206" t="s">
        <v>252</v>
      </c>
      <c r="B134" s="130"/>
      <c r="C134" s="204"/>
      <c r="D134" s="132"/>
      <c r="E134" s="133"/>
      <c r="F134" s="134"/>
      <c r="G134" s="205"/>
      <c r="H134" s="134"/>
      <c r="I134" s="135">
        <f t="shared" si="2"/>
        <v>0</v>
      </c>
    </row>
    <row r="135" spans="1:9" customFormat="1" ht="15" x14ac:dyDescent="0.25">
      <c r="A135" s="206" t="s">
        <v>253</v>
      </c>
      <c r="B135" s="130"/>
      <c r="C135" s="204"/>
      <c r="D135" s="132"/>
      <c r="E135" s="133"/>
      <c r="F135" s="134"/>
      <c r="G135" s="205"/>
      <c r="H135" s="134"/>
      <c r="I135" s="135">
        <f t="shared" si="2"/>
        <v>0</v>
      </c>
    </row>
    <row r="136" spans="1:9" customFormat="1" ht="15" x14ac:dyDescent="0.25">
      <c r="A136" s="206" t="s">
        <v>143</v>
      </c>
      <c r="B136" s="130"/>
      <c r="C136" s="204"/>
      <c r="D136" s="132"/>
      <c r="E136" s="133"/>
      <c r="F136" s="134"/>
      <c r="G136" s="205"/>
      <c r="H136" s="134"/>
      <c r="I136" s="135">
        <f t="shared" si="2"/>
        <v>0</v>
      </c>
    </row>
    <row r="137" spans="1:9" customFormat="1" ht="15" x14ac:dyDescent="0.25">
      <c r="A137" s="206" t="s">
        <v>256</v>
      </c>
      <c r="B137" s="130"/>
      <c r="C137" s="204"/>
      <c r="D137" s="132"/>
      <c r="E137" s="133"/>
      <c r="F137" s="134"/>
      <c r="G137" s="205"/>
      <c r="H137" s="134"/>
      <c r="I137" s="135">
        <f t="shared" si="2"/>
        <v>0</v>
      </c>
    </row>
    <row r="138" spans="1:9" customFormat="1" ht="15" x14ac:dyDescent="0.25">
      <c r="A138" s="206" t="s">
        <v>257</v>
      </c>
      <c r="B138" s="130"/>
      <c r="C138" s="204"/>
      <c r="D138" s="132"/>
      <c r="E138" s="133"/>
      <c r="F138" s="134"/>
      <c r="G138" s="205"/>
      <c r="H138" s="134"/>
      <c r="I138" s="135">
        <f t="shared" si="2"/>
        <v>0</v>
      </c>
    </row>
    <row r="139" spans="1:9" customFormat="1" ht="15" x14ac:dyDescent="0.25">
      <c r="A139" s="206" t="s">
        <v>258</v>
      </c>
      <c r="B139" s="130"/>
      <c r="C139" s="204"/>
      <c r="D139" s="132"/>
      <c r="E139" s="133"/>
      <c r="F139" s="134"/>
      <c r="G139" s="205"/>
      <c r="H139" s="134"/>
      <c r="I139" s="135">
        <f t="shared" si="2"/>
        <v>0</v>
      </c>
    </row>
    <row r="140" spans="1:9" customFormat="1" ht="15" x14ac:dyDescent="0.25">
      <c r="A140" s="206" t="s">
        <v>259</v>
      </c>
      <c r="B140" s="130"/>
      <c r="C140" s="204"/>
      <c r="D140" s="132"/>
      <c r="E140" s="133"/>
      <c r="F140" s="134"/>
      <c r="G140" s="205"/>
      <c r="H140" s="134"/>
      <c r="I140" s="135">
        <f t="shared" si="2"/>
        <v>0</v>
      </c>
    </row>
    <row r="141" spans="1:9" customFormat="1" ht="15" x14ac:dyDescent="0.25">
      <c r="A141" s="206" t="s">
        <v>260</v>
      </c>
      <c r="B141" s="130"/>
      <c r="C141" s="204"/>
      <c r="D141" s="132"/>
      <c r="E141" s="133"/>
      <c r="F141" s="134"/>
      <c r="G141" s="205"/>
      <c r="H141" s="134"/>
      <c r="I141" s="135">
        <f t="shared" si="2"/>
        <v>0</v>
      </c>
    </row>
    <row r="142" spans="1:9" customFormat="1" ht="15" x14ac:dyDescent="0.25">
      <c r="A142" s="206" t="s">
        <v>262</v>
      </c>
      <c r="B142" s="130"/>
      <c r="C142" s="204"/>
      <c r="D142" s="132"/>
      <c r="E142" s="133"/>
      <c r="F142" s="134"/>
      <c r="G142" s="205"/>
      <c r="H142" s="134"/>
      <c r="I142" s="135">
        <f t="shared" si="2"/>
        <v>0</v>
      </c>
    </row>
    <row r="143" spans="1:9" customFormat="1" ht="15" x14ac:dyDescent="0.25">
      <c r="A143" s="206" t="s">
        <v>265</v>
      </c>
      <c r="B143" s="130">
        <v>2</v>
      </c>
      <c r="C143" s="204"/>
      <c r="D143" s="132"/>
      <c r="E143" s="133"/>
      <c r="F143" s="134"/>
      <c r="G143" s="205"/>
      <c r="H143" s="134"/>
      <c r="I143" s="135">
        <f t="shared" si="2"/>
        <v>2</v>
      </c>
    </row>
    <row r="144" spans="1:9" customFormat="1" ht="15" x14ac:dyDescent="0.25">
      <c r="A144" s="206" t="s">
        <v>280</v>
      </c>
      <c r="B144" s="130"/>
      <c r="C144" s="204"/>
      <c r="D144" s="132"/>
      <c r="E144" s="133"/>
      <c r="F144" s="134"/>
      <c r="G144" s="205"/>
      <c r="H144" s="134"/>
      <c r="I144" s="135">
        <f t="shared" si="2"/>
        <v>0</v>
      </c>
    </row>
    <row r="145" spans="1:9" customFormat="1" ht="15" x14ac:dyDescent="0.25">
      <c r="A145" s="206" t="s">
        <v>297</v>
      </c>
      <c r="B145" s="130"/>
      <c r="C145" s="204"/>
      <c r="D145" s="132"/>
      <c r="E145" s="133"/>
      <c r="F145" s="134"/>
      <c r="G145" s="205"/>
      <c r="H145" s="134"/>
      <c r="I145" s="135">
        <f t="shared" si="2"/>
        <v>0</v>
      </c>
    </row>
    <row r="146" spans="1:9" customFormat="1" ht="15" x14ac:dyDescent="0.25">
      <c r="A146" s="206" t="s">
        <v>267</v>
      </c>
      <c r="B146" s="130"/>
      <c r="C146" s="204"/>
      <c r="D146" s="132"/>
      <c r="E146" s="133"/>
      <c r="F146" s="134"/>
      <c r="G146" s="205"/>
      <c r="H146" s="134"/>
      <c r="I146" s="135">
        <f t="shared" si="2"/>
        <v>0</v>
      </c>
    </row>
    <row r="147" spans="1:9" customFormat="1" ht="15" x14ac:dyDescent="0.25">
      <c r="A147" s="206" t="s">
        <v>266</v>
      </c>
      <c r="B147" s="130"/>
      <c r="C147" s="204"/>
      <c r="D147" s="132"/>
      <c r="E147" s="133"/>
      <c r="F147" s="134"/>
      <c r="G147" s="205"/>
      <c r="H147" s="134"/>
      <c r="I147" s="135">
        <f t="shared" si="2"/>
        <v>0</v>
      </c>
    </row>
    <row r="148" spans="1:9" customFormat="1" ht="15" x14ac:dyDescent="0.25">
      <c r="A148" s="206" t="s">
        <v>268</v>
      </c>
      <c r="B148" s="130"/>
      <c r="C148" s="204"/>
      <c r="D148" s="132"/>
      <c r="E148" s="133"/>
      <c r="F148" s="134"/>
      <c r="G148" s="205"/>
      <c r="H148" s="134"/>
      <c r="I148" s="135">
        <f t="shared" si="2"/>
        <v>0</v>
      </c>
    </row>
    <row r="149" spans="1:9" customFormat="1" ht="15" x14ac:dyDescent="0.25">
      <c r="A149" s="206" t="s">
        <v>269</v>
      </c>
      <c r="B149" s="130"/>
      <c r="C149" s="204"/>
      <c r="D149" s="132"/>
      <c r="E149" s="133"/>
      <c r="F149" s="134"/>
      <c r="G149" s="205"/>
      <c r="H149" s="134"/>
      <c r="I149" s="135">
        <f t="shared" si="2"/>
        <v>0</v>
      </c>
    </row>
    <row r="150" spans="1:9" customFormat="1" ht="15" x14ac:dyDescent="0.25">
      <c r="A150" s="206" t="s">
        <v>545</v>
      </c>
      <c r="B150" s="130"/>
      <c r="C150" s="204"/>
      <c r="D150" s="132"/>
      <c r="E150" s="133"/>
      <c r="F150" s="134"/>
      <c r="G150" s="205"/>
      <c r="H150" s="134"/>
      <c r="I150" s="135">
        <f t="shared" si="2"/>
        <v>0</v>
      </c>
    </row>
    <row r="151" spans="1:9" customFormat="1" ht="15" x14ac:dyDescent="0.25">
      <c r="A151" s="206" t="s">
        <v>270</v>
      </c>
      <c r="B151" s="130">
        <v>2</v>
      </c>
      <c r="C151" s="204">
        <v>1</v>
      </c>
      <c r="D151" s="132"/>
      <c r="E151" s="133">
        <v>7</v>
      </c>
      <c r="F151" s="134"/>
      <c r="G151" s="205"/>
      <c r="H151" s="134"/>
      <c r="I151" s="135">
        <f t="shared" si="2"/>
        <v>9</v>
      </c>
    </row>
    <row r="152" spans="1:9" customFormat="1" ht="15" x14ac:dyDescent="0.25">
      <c r="A152" s="206" t="s">
        <v>272</v>
      </c>
      <c r="B152" s="130">
        <v>16</v>
      </c>
      <c r="C152" s="204">
        <v>1</v>
      </c>
      <c r="D152" s="132"/>
      <c r="E152" s="133">
        <v>2</v>
      </c>
      <c r="F152" s="134"/>
      <c r="G152" s="205">
        <v>1</v>
      </c>
      <c r="H152" s="134"/>
      <c r="I152" s="135">
        <f t="shared" si="2"/>
        <v>19</v>
      </c>
    </row>
    <row r="153" spans="1:9" customFormat="1" ht="15" x14ac:dyDescent="0.25">
      <c r="A153" s="206" t="s">
        <v>273</v>
      </c>
      <c r="B153" s="130"/>
      <c r="C153" s="204"/>
      <c r="D153" s="132"/>
      <c r="E153" s="133"/>
      <c r="F153" s="134"/>
      <c r="G153" s="205"/>
      <c r="H153" s="134"/>
      <c r="I153" s="135">
        <f t="shared" si="2"/>
        <v>0</v>
      </c>
    </row>
    <row r="154" spans="1:9" customFormat="1" ht="15" x14ac:dyDescent="0.25">
      <c r="A154" s="206" t="s">
        <v>274</v>
      </c>
      <c r="B154" s="130"/>
      <c r="C154" s="204"/>
      <c r="D154" s="132"/>
      <c r="E154" s="133">
        <v>2</v>
      </c>
      <c r="F154" s="134"/>
      <c r="G154" s="205"/>
      <c r="H154" s="134"/>
      <c r="I154" s="135">
        <f t="shared" si="2"/>
        <v>2</v>
      </c>
    </row>
    <row r="155" spans="1:9" customFormat="1" ht="15" x14ac:dyDescent="0.25">
      <c r="A155" s="206" t="s">
        <v>248</v>
      </c>
      <c r="B155" s="130"/>
      <c r="C155" s="204"/>
      <c r="D155" s="132"/>
      <c r="E155" s="133"/>
      <c r="F155" s="134"/>
      <c r="G155" s="205"/>
      <c r="H155" s="134"/>
      <c r="I155" s="135">
        <f t="shared" si="2"/>
        <v>0</v>
      </c>
    </row>
    <row r="156" spans="1:9" customFormat="1" ht="15" x14ac:dyDescent="0.25">
      <c r="A156" s="206" t="s">
        <v>341</v>
      </c>
      <c r="B156" s="130"/>
      <c r="C156" s="204"/>
      <c r="D156" s="132"/>
      <c r="E156" s="133"/>
      <c r="F156" s="134"/>
      <c r="G156" s="205"/>
      <c r="H156" s="134"/>
      <c r="I156" s="135">
        <f t="shared" si="2"/>
        <v>0</v>
      </c>
    </row>
    <row r="157" spans="1:9" customFormat="1" ht="15" x14ac:dyDescent="0.25">
      <c r="A157" s="206" t="s">
        <v>276</v>
      </c>
      <c r="B157" s="130"/>
      <c r="C157" s="204"/>
      <c r="D157" s="132"/>
      <c r="E157" s="133"/>
      <c r="F157" s="134"/>
      <c r="G157" s="205"/>
      <c r="H157" s="134"/>
      <c r="I157" s="135">
        <f t="shared" si="2"/>
        <v>0</v>
      </c>
    </row>
    <row r="158" spans="1:9" customFormat="1" ht="15" x14ac:dyDescent="0.25">
      <c r="A158" s="206" t="s">
        <v>546</v>
      </c>
      <c r="B158" s="130"/>
      <c r="C158" s="204"/>
      <c r="D158" s="132"/>
      <c r="E158" s="133"/>
      <c r="F158" s="134"/>
      <c r="G158" s="205"/>
      <c r="H158" s="134"/>
      <c r="I158" s="135">
        <f t="shared" si="2"/>
        <v>0</v>
      </c>
    </row>
    <row r="159" spans="1:9" customFormat="1" ht="15" x14ac:dyDescent="0.25">
      <c r="A159" s="206" t="s">
        <v>278</v>
      </c>
      <c r="B159" s="130"/>
      <c r="C159" s="204"/>
      <c r="D159" s="132"/>
      <c r="E159" s="133"/>
      <c r="F159" s="134"/>
      <c r="G159" s="205"/>
      <c r="H159" s="134"/>
      <c r="I159" s="135">
        <f t="shared" si="2"/>
        <v>0</v>
      </c>
    </row>
    <row r="160" spans="1:9" customFormat="1" ht="15" x14ac:dyDescent="0.25">
      <c r="A160" s="206" t="s">
        <v>279</v>
      </c>
      <c r="B160" s="130"/>
      <c r="C160" s="204"/>
      <c r="D160" s="132"/>
      <c r="E160" s="133"/>
      <c r="F160" s="134"/>
      <c r="G160" s="205"/>
      <c r="H160" s="134"/>
      <c r="I160" s="135">
        <f t="shared" si="2"/>
        <v>0</v>
      </c>
    </row>
    <row r="161" spans="1:9" customFormat="1" ht="15" x14ac:dyDescent="0.25">
      <c r="A161" s="206" t="s">
        <v>279</v>
      </c>
      <c r="B161" s="130"/>
      <c r="C161" s="204"/>
      <c r="D161" s="132"/>
      <c r="E161" s="133"/>
      <c r="F161" s="134"/>
      <c r="G161" s="205"/>
      <c r="H161" s="134"/>
      <c r="I161" s="135">
        <f t="shared" si="2"/>
        <v>0</v>
      </c>
    </row>
    <row r="162" spans="1:9" customFormat="1" ht="15" x14ac:dyDescent="0.25">
      <c r="A162" s="206" t="s">
        <v>281</v>
      </c>
      <c r="B162" s="130"/>
      <c r="C162" s="204"/>
      <c r="D162" s="132"/>
      <c r="E162" s="133"/>
      <c r="F162" s="134"/>
      <c r="G162" s="205"/>
      <c r="H162" s="134"/>
      <c r="I162" s="135">
        <f t="shared" si="2"/>
        <v>0</v>
      </c>
    </row>
    <row r="163" spans="1:9" customFormat="1" ht="15" x14ac:dyDescent="0.25">
      <c r="A163" s="206" t="s">
        <v>282</v>
      </c>
      <c r="B163" s="130"/>
      <c r="C163" s="204"/>
      <c r="D163" s="132"/>
      <c r="E163" s="133"/>
      <c r="F163" s="134"/>
      <c r="G163" s="205"/>
      <c r="H163" s="134"/>
      <c r="I163" s="135">
        <f t="shared" si="2"/>
        <v>0</v>
      </c>
    </row>
    <row r="164" spans="1:9" customFormat="1" ht="15" x14ac:dyDescent="0.25">
      <c r="A164" s="206" t="s">
        <v>283</v>
      </c>
      <c r="B164" s="130"/>
      <c r="C164" s="204"/>
      <c r="D164" s="132"/>
      <c r="E164" s="133"/>
      <c r="F164" s="134"/>
      <c r="G164" s="205"/>
      <c r="H164" s="134"/>
      <c r="I164" s="135">
        <f t="shared" si="2"/>
        <v>0</v>
      </c>
    </row>
    <row r="165" spans="1:9" customFormat="1" ht="15" x14ac:dyDescent="0.25">
      <c r="A165" s="206" t="s">
        <v>285</v>
      </c>
      <c r="B165" s="130">
        <v>15</v>
      </c>
      <c r="C165" s="204"/>
      <c r="D165" s="132">
        <v>9</v>
      </c>
      <c r="E165" s="133">
        <v>17</v>
      </c>
      <c r="F165" s="134">
        <v>39</v>
      </c>
      <c r="G165" s="205">
        <v>1</v>
      </c>
      <c r="H165" s="134">
        <v>9</v>
      </c>
      <c r="I165" s="135">
        <f t="shared" si="2"/>
        <v>90</v>
      </c>
    </row>
    <row r="166" spans="1:9" customFormat="1" ht="15" x14ac:dyDescent="0.25">
      <c r="A166" s="206" t="s">
        <v>286</v>
      </c>
      <c r="B166" s="130"/>
      <c r="C166" s="204"/>
      <c r="D166" s="132"/>
      <c r="E166" s="133"/>
      <c r="F166" s="134"/>
      <c r="G166" s="205"/>
      <c r="H166" s="134"/>
      <c r="I166" s="135">
        <f t="shared" si="2"/>
        <v>0</v>
      </c>
    </row>
    <row r="167" spans="1:9" customFormat="1" ht="15" x14ac:dyDescent="0.25">
      <c r="A167" s="206" t="s">
        <v>287</v>
      </c>
      <c r="B167" s="130">
        <v>63</v>
      </c>
      <c r="C167" s="204">
        <v>5</v>
      </c>
      <c r="D167" s="132">
        <v>22</v>
      </c>
      <c r="E167" s="133">
        <v>27</v>
      </c>
      <c r="F167" s="134">
        <v>1</v>
      </c>
      <c r="G167" s="205">
        <v>6</v>
      </c>
      <c r="H167" s="134">
        <v>3</v>
      </c>
      <c r="I167" s="135">
        <f t="shared" si="2"/>
        <v>122</v>
      </c>
    </row>
    <row r="168" spans="1:9" customFormat="1" ht="15" x14ac:dyDescent="0.25">
      <c r="A168" s="206" t="s">
        <v>119</v>
      </c>
      <c r="B168" s="130"/>
      <c r="C168" s="204"/>
      <c r="D168" s="132"/>
      <c r="E168" s="133"/>
      <c r="F168" s="134"/>
      <c r="G168" s="205"/>
      <c r="H168" s="134"/>
      <c r="I168" s="135">
        <f t="shared" si="2"/>
        <v>0</v>
      </c>
    </row>
    <row r="169" spans="1:9" customFormat="1" ht="15" x14ac:dyDescent="0.25">
      <c r="A169" s="206" t="s">
        <v>288</v>
      </c>
      <c r="B169" s="130">
        <v>23</v>
      </c>
      <c r="C169" s="204">
        <v>1</v>
      </c>
      <c r="D169" s="132"/>
      <c r="E169" s="133">
        <v>14</v>
      </c>
      <c r="F169" s="134"/>
      <c r="G169" s="205">
        <v>1</v>
      </c>
      <c r="H169" s="134"/>
      <c r="I169" s="135">
        <f t="shared" si="2"/>
        <v>38</v>
      </c>
    </row>
    <row r="170" spans="1:9" customFormat="1" ht="15" x14ac:dyDescent="0.25">
      <c r="A170" s="206" t="s">
        <v>547</v>
      </c>
      <c r="B170" s="130"/>
      <c r="C170" s="204"/>
      <c r="D170" s="132"/>
      <c r="E170" s="133"/>
      <c r="F170" s="134"/>
      <c r="G170" s="205"/>
      <c r="H170" s="134"/>
      <c r="I170" s="135">
        <f t="shared" si="2"/>
        <v>0</v>
      </c>
    </row>
    <row r="171" spans="1:9" customFormat="1" ht="15" x14ac:dyDescent="0.25">
      <c r="A171" s="206" t="s">
        <v>181</v>
      </c>
      <c r="B171" s="130"/>
      <c r="C171" s="204"/>
      <c r="D171" s="132"/>
      <c r="E171" s="133"/>
      <c r="F171" s="134"/>
      <c r="G171" s="205"/>
      <c r="H171" s="134"/>
      <c r="I171" s="135">
        <f t="shared" si="2"/>
        <v>0</v>
      </c>
    </row>
    <row r="172" spans="1:9" customFormat="1" ht="15" x14ac:dyDescent="0.25">
      <c r="A172" s="206" t="s">
        <v>548</v>
      </c>
      <c r="B172" s="130"/>
      <c r="C172" s="204"/>
      <c r="D172" s="132"/>
      <c r="E172" s="133"/>
      <c r="F172" s="134"/>
      <c r="G172" s="205"/>
      <c r="H172" s="134"/>
      <c r="I172" s="135">
        <f t="shared" si="2"/>
        <v>0</v>
      </c>
    </row>
    <row r="173" spans="1:9" customFormat="1" ht="15" x14ac:dyDescent="0.25">
      <c r="A173" s="206" t="s">
        <v>289</v>
      </c>
      <c r="B173" s="130"/>
      <c r="C173" s="204"/>
      <c r="D173" s="132"/>
      <c r="E173" s="133"/>
      <c r="F173" s="134"/>
      <c r="G173" s="205"/>
      <c r="H173" s="134"/>
      <c r="I173" s="135">
        <f t="shared" si="2"/>
        <v>0</v>
      </c>
    </row>
    <row r="174" spans="1:9" customFormat="1" ht="15" x14ac:dyDescent="0.25">
      <c r="A174" s="206" t="s">
        <v>186</v>
      </c>
      <c r="B174" s="130"/>
      <c r="C174" s="204"/>
      <c r="D174" s="132"/>
      <c r="E174" s="133"/>
      <c r="F174" s="134"/>
      <c r="G174" s="205"/>
      <c r="H174" s="134"/>
      <c r="I174" s="135">
        <f t="shared" si="2"/>
        <v>0</v>
      </c>
    </row>
    <row r="175" spans="1:9" customFormat="1" ht="15" x14ac:dyDescent="0.25">
      <c r="A175" s="206" t="s">
        <v>188</v>
      </c>
      <c r="B175" s="130"/>
      <c r="C175" s="204"/>
      <c r="D175" s="132"/>
      <c r="E175" s="133"/>
      <c r="F175" s="134"/>
      <c r="G175" s="205"/>
      <c r="H175" s="134"/>
      <c r="I175" s="135">
        <f t="shared" si="2"/>
        <v>0</v>
      </c>
    </row>
    <row r="176" spans="1:9" customFormat="1" ht="15" x14ac:dyDescent="0.25">
      <c r="A176" s="206" t="s">
        <v>216</v>
      </c>
      <c r="B176" s="130">
        <v>1</v>
      </c>
      <c r="C176" s="204"/>
      <c r="D176" s="132">
        <v>6</v>
      </c>
      <c r="E176" s="133"/>
      <c r="F176" s="134"/>
      <c r="G176" s="205"/>
      <c r="H176" s="134">
        <v>3</v>
      </c>
      <c r="I176" s="135">
        <f t="shared" si="2"/>
        <v>10</v>
      </c>
    </row>
    <row r="177" spans="1:9" customFormat="1" ht="15" x14ac:dyDescent="0.25">
      <c r="A177" s="206" t="s">
        <v>218</v>
      </c>
      <c r="B177" s="130"/>
      <c r="C177" s="204"/>
      <c r="D177" s="132"/>
      <c r="E177" s="133"/>
      <c r="F177" s="134"/>
      <c r="G177" s="205"/>
      <c r="H177" s="134"/>
      <c r="I177" s="135">
        <f t="shared" si="2"/>
        <v>0</v>
      </c>
    </row>
    <row r="178" spans="1:9" customFormat="1" ht="15" x14ac:dyDescent="0.25">
      <c r="A178" s="206" t="s">
        <v>246</v>
      </c>
      <c r="B178" s="130"/>
      <c r="C178" s="204"/>
      <c r="D178" s="132"/>
      <c r="E178" s="133"/>
      <c r="F178" s="134"/>
      <c r="G178" s="205"/>
      <c r="H178" s="134"/>
      <c r="I178" s="135">
        <f t="shared" si="2"/>
        <v>0</v>
      </c>
    </row>
    <row r="179" spans="1:9" customFormat="1" ht="15" x14ac:dyDescent="0.25">
      <c r="A179" s="206" t="s">
        <v>250</v>
      </c>
      <c r="B179" s="130"/>
      <c r="C179" s="204"/>
      <c r="D179" s="132"/>
      <c r="E179" s="133"/>
      <c r="F179" s="134"/>
      <c r="G179" s="205"/>
      <c r="H179" s="134"/>
      <c r="I179" s="135">
        <f t="shared" si="2"/>
        <v>0</v>
      </c>
    </row>
    <row r="180" spans="1:9" customFormat="1" ht="15" x14ac:dyDescent="0.25">
      <c r="A180" s="206" t="s">
        <v>261</v>
      </c>
      <c r="B180" s="130"/>
      <c r="C180" s="204"/>
      <c r="D180" s="132"/>
      <c r="E180" s="133"/>
      <c r="F180" s="134"/>
      <c r="G180" s="205"/>
      <c r="H180" s="134"/>
      <c r="I180" s="135">
        <f t="shared" si="2"/>
        <v>0</v>
      </c>
    </row>
    <row r="181" spans="1:9" customFormat="1" ht="15" x14ac:dyDescent="0.25">
      <c r="A181" s="206" t="s">
        <v>263</v>
      </c>
      <c r="B181" s="130"/>
      <c r="C181" s="204"/>
      <c r="D181" s="132"/>
      <c r="E181" s="133"/>
      <c r="F181" s="134"/>
      <c r="G181" s="205"/>
      <c r="H181" s="134"/>
      <c r="I181" s="135">
        <f t="shared" si="2"/>
        <v>0</v>
      </c>
    </row>
    <row r="182" spans="1:9" customFormat="1" ht="15" x14ac:dyDescent="0.25">
      <c r="A182" s="206" t="s">
        <v>277</v>
      </c>
      <c r="B182" s="130"/>
      <c r="C182" s="204"/>
      <c r="D182" s="132"/>
      <c r="E182" s="133"/>
      <c r="F182" s="134"/>
      <c r="G182" s="205"/>
      <c r="H182" s="134"/>
      <c r="I182" s="135">
        <f t="shared" si="2"/>
        <v>0</v>
      </c>
    </row>
    <row r="183" spans="1:9" customFormat="1" ht="15" x14ac:dyDescent="0.25">
      <c r="A183" s="206" t="s">
        <v>284</v>
      </c>
      <c r="B183" s="130"/>
      <c r="C183" s="204"/>
      <c r="D183" s="132"/>
      <c r="E183" s="133"/>
      <c r="F183" s="134"/>
      <c r="G183" s="205"/>
      <c r="H183" s="134"/>
      <c r="I183" s="135">
        <f t="shared" si="2"/>
        <v>0</v>
      </c>
    </row>
    <row r="184" spans="1:9" customFormat="1" ht="15" x14ac:dyDescent="0.25">
      <c r="A184" s="206" t="s">
        <v>290</v>
      </c>
      <c r="B184" s="130"/>
      <c r="C184" s="204"/>
      <c r="D184" s="132"/>
      <c r="E184" s="133"/>
      <c r="F184" s="134"/>
      <c r="G184" s="205"/>
      <c r="H184" s="134"/>
      <c r="I184" s="135">
        <f t="shared" si="2"/>
        <v>0</v>
      </c>
    </row>
    <row r="185" spans="1:9" customFormat="1" ht="15" x14ac:dyDescent="0.25">
      <c r="A185" s="206" t="s">
        <v>298</v>
      </c>
      <c r="B185" s="130"/>
      <c r="C185" s="204"/>
      <c r="D185" s="132"/>
      <c r="E185" s="133"/>
      <c r="F185" s="134"/>
      <c r="G185" s="205"/>
      <c r="H185" s="134"/>
      <c r="I185" s="135">
        <f t="shared" si="2"/>
        <v>0</v>
      </c>
    </row>
    <row r="186" spans="1:9" customFormat="1" ht="15" x14ac:dyDescent="0.25">
      <c r="A186" s="206" t="s">
        <v>303</v>
      </c>
      <c r="B186" s="130"/>
      <c r="C186" s="204"/>
      <c r="D186" s="132"/>
      <c r="E186" s="133"/>
      <c r="F186" s="134"/>
      <c r="G186" s="205"/>
      <c r="H186" s="134"/>
      <c r="I186" s="135">
        <f t="shared" si="2"/>
        <v>0</v>
      </c>
    </row>
    <row r="187" spans="1:9" customFormat="1" ht="15" x14ac:dyDescent="0.25">
      <c r="A187" s="206" t="s">
        <v>330</v>
      </c>
      <c r="B187" s="130"/>
      <c r="C187" s="204"/>
      <c r="D187" s="132"/>
      <c r="E187" s="133"/>
      <c r="F187" s="134"/>
      <c r="G187" s="205"/>
      <c r="H187" s="134"/>
      <c r="I187" s="135">
        <f t="shared" si="2"/>
        <v>0</v>
      </c>
    </row>
    <row r="188" spans="1:9" customFormat="1" ht="15" x14ac:dyDescent="0.25">
      <c r="A188" s="206" t="s">
        <v>337</v>
      </c>
      <c r="B188" s="130"/>
      <c r="C188" s="204"/>
      <c r="D188" s="132"/>
      <c r="E188" s="133"/>
      <c r="F188" s="134"/>
      <c r="G188" s="205"/>
      <c r="H188" s="134"/>
      <c r="I188" s="135">
        <f t="shared" si="2"/>
        <v>0</v>
      </c>
    </row>
    <row r="189" spans="1:9" customFormat="1" ht="15" x14ac:dyDescent="0.25">
      <c r="A189" s="206" t="s">
        <v>346</v>
      </c>
      <c r="B189" s="130"/>
      <c r="C189" s="204"/>
      <c r="D189" s="132">
        <v>1</v>
      </c>
      <c r="E189" s="133"/>
      <c r="F189" s="134"/>
      <c r="G189" s="205"/>
      <c r="H189" s="134"/>
      <c r="I189" s="135">
        <f t="shared" si="2"/>
        <v>1</v>
      </c>
    </row>
    <row r="190" spans="1:9" customFormat="1" ht="15" x14ac:dyDescent="0.25">
      <c r="A190" s="206" t="s">
        <v>348</v>
      </c>
      <c r="B190" s="130"/>
      <c r="C190" s="204"/>
      <c r="D190" s="132"/>
      <c r="E190" s="133"/>
      <c r="F190" s="134"/>
      <c r="G190" s="205"/>
      <c r="H190" s="134"/>
      <c r="I190" s="135">
        <f t="shared" si="2"/>
        <v>0</v>
      </c>
    </row>
    <row r="191" spans="1:9" customFormat="1" ht="15" x14ac:dyDescent="0.25">
      <c r="A191" s="206" t="s">
        <v>291</v>
      </c>
      <c r="B191" s="130">
        <v>3</v>
      </c>
      <c r="C191" s="204"/>
      <c r="D191" s="132">
        <v>4</v>
      </c>
      <c r="E191" s="133">
        <v>5</v>
      </c>
      <c r="F191" s="134">
        <v>6</v>
      </c>
      <c r="G191" s="205">
        <v>1</v>
      </c>
      <c r="H191" s="134">
        <v>2</v>
      </c>
      <c r="I191" s="135">
        <f t="shared" si="2"/>
        <v>21</v>
      </c>
    </row>
    <row r="192" spans="1:9" customFormat="1" ht="15" x14ac:dyDescent="0.25">
      <c r="A192" s="206" t="s">
        <v>292</v>
      </c>
      <c r="B192" s="130">
        <v>3</v>
      </c>
      <c r="C192" s="204"/>
      <c r="D192" s="132">
        <v>39</v>
      </c>
      <c r="E192" s="133">
        <v>8</v>
      </c>
      <c r="F192" s="134"/>
      <c r="G192" s="205"/>
      <c r="H192" s="134"/>
      <c r="I192" s="135">
        <f t="shared" si="2"/>
        <v>50</v>
      </c>
    </row>
    <row r="193" spans="1:9" customFormat="1" ht="15" x14ac:dyDescent="0.25">
      <c r="A193" s="206" t="s">
        <v>293</v>
      </c>
      <c r="B193" s="130"/>
      <c r="C193" s="204"/>
      <c r="D193" s="132"/>
      <c r="E193" s="133"/>
      <c r="F193" s="134"/>
      <c r="G193" s="205"/>
      <c r="H193" s="134"/>
      <c r="I193" s="135">
        <f t="shared" si="2"/>
        <v>0</v>
      </c>
    </row>
    <row r="194" spans="1:9" customFormat="1" ht="15" x14ac:dyDescent="0.25">
      <c r="A194" s="206" t="s">
        <v>294</v>
      </c>
      <c r="B194" s="130">
        <v>4</v>
      </c>
      <c r="C194" s="204">
        <v>1</v>
      </c>
      <c r="D194" s="132">
        <v>21</v>
      </c>
      <c r="E194" s="133">
        <v>34</v>
      </c>
      <c r="F194" s="134"/>
      <c r="G194" s="205"/>
      <c r="H194" s="134"/>
      <c r="I194" s="135">
        <f t="shared" si="2"/>
        <v>59</v>
      </c>
    </row>
    <row r="195" spans="1:9" customFormat="1" ht="15" x14ac:dyDescent="0.25">
      <c r="A195" s="206" t="s">
        <v>356</v>
      </c>
      <c r="B195" s="130"/>
      <c r="C195" s="204"/>
      <c r="D195" s="132"/>
      <c r="E195" s="133"/>
      <c r="F195" s="134"/>
      <c r="G195" s="205"/>
      <c r="H195" s="134"/>
      <c r="I195" s="135">
        <f t="shared" si="2"/>
        <v>0</v>
      </c>
    </row>
    <row r="196" spans="1:9" customFormat="1" ht="15" x14ac:dyDescent="0.25">
      <c r="A196" s="206" t="s">
        <v>296</v>
      </c>
      <c r="B196" s="130"/>
      <c r="C196" s="204"/>
      <c r="D196" s="132"/>
      <c r="E196" s="133"/>
      <c r="F196" s="134"/>
      <c r="G196" s="205"/>
      <c r="H196" s="134"/>
      <c r="I196" s="135">
        <f t="shared" si="2"/>
        <v>0</v>
      </c>
    </row>
    <row r="197" spans="1:9" customFormat="1" ht="15" x14ac:dyDescent="0.25">
      <c r="A197" s="206" t="s">
        <v>300</v>
      </c>
      <c r="B197" s="130"/>
      <c r="C197" s="204"/>
      <c r="D197" s="132"/>
      <c r="E197" s="133"/>
      <c r="F197" s="134"/>
      <c r="G197" s="205"/>
      <c r="H197" s="134"/>
      <c r="I197" s="135">
        <f t="shared" ref="I197:I260" si="3">SUM(B197,D197:H197)</f>
        <v>0</v>
      </c>
    </row>
    <row r="198" spans="1:9" customFormat="1" ht="15" x14ac:dyDescent="0.25">
      <c r="A198" s="206" t="s">
        <v>302</v>
      </c>
      <c r="B198" s="130"/>
      <c r="C198" s="204"/>
      <c r="D198" s="132"/>
      <c r="E198" s="133"/>
      <c r="F198" s="134"/>
      <c r="G198" s="205"/>
      <c r="H198" s="134"/>
      <c r="I198" s="135">
        <f t="shared" si="3"/>
        <v>0</v>
      </c>
    </row>
    <row r="199" spans="1:9" customFormat="1" ht="15" x14ac:dyDescent="0.25">
      <c r="A199" s="206" t="s">
        <v>304</v>
      </c>
      <c r="B199" s="130"/>
      <c r="C199" s="204"/>
      <c r="D199" s="132"/>
      <c r="E199" s="133"/>
      <c r="F199" s="134"/>
      <c r="G199" s="205"/>
      <c r="H199" s="134"/>
      <c r="I199" s="135">
        <f t="shared" si="3"/>
        <v>0</v>
      </c>
    </row>
    <row r="200" spans="1:9" customFormat="1" ht="15" x14ac:dyDescent="0.25">
      <c r="A200" s="206" t="s">
        <v>305</v>
      </c>
      <c r="B200" s="130">
        <v>6</v>
      </c>
      <c r="C200" s="204">
        <v>1</v>
      </c>
      <c r="D200" s="132">
        <v>27</v>
      </c>
      <c r="E200" s="133">
        <v>14</v>
      </c>
      <c r="F200" s="134">
        <v>12</v>
      </c>
      <c r="G200" s="205">
        <v>1</v>
      </c>
      <c r="H200" s="134">
        <v>7</v>
      </c>
      <c r="I200" s="135">
        <f t="shared" si="3"/>
        <v>67</v>
      </c>
    </row>
    <row r="201" spans="1:9" customFormat="1" ht="15" x14ac:dyDescent="0.25">
      <c r="A201" s="206" t="s">
        <v>306</v>
      </c>
      <c r="B201" s="130">
        <v>11</v>
      </c>
      <c r="C201" s="204"/>
      <c r="D201" s="132">
        <v>4</v>
      </c>
      <c r="E201" s="133">
        <v>10</v>
      </c>
      <c r="F201" s="134"/>
      <c r="G201" s="205"/>
      <c r="H201" s="134"/>
      <c r="I201" s="135">
        <f t="shared" si="3"/>
        <v>25</v>
      </c>
    </row>
    <row r="202" spans="1:9" customFormat="1" ht="15" x14ac:dyDescent="0.25">
      <c r="A202" s="206" t="s">
        <v>307</v>
      </c>
      <c r="B202" s="130"/>
      <c r="C202" s="204"/>
      <c r="D202" s="132"/>
      <c r="E202" s="133"/>
      <c r="F202" s="134"/>
      <c r="G202" s="205"/>
      <c r="H202" s="134"/>
      <c r="I202" s="135">
        <f t="shared" si="3"/>
        <v>0</v>
      </c>
    </row>
    <row r="203" spans="1:9" customFormat="1" ht="15" x14ac:dyDescent="0.25">
      <c r="A203" s="206" t="s">
        <v>350</v>
      </c>
      <c r="B203" s="130">
        <v>28</v>
      </c>
      <c r="C203" s="204">
        <v>2</v>
      </c>
      <c r="D203" s="132"/>
      <c r="E203" s="133">
        <v>16</v>
      </c>
      <c r="F203" s="134">
        <v>2</v>
      </c>
      <c r="G203" s="205"/>
      <c r="H203" s="134"/>
      <c r="I203" s="135">
        <f t="shared" si="3"/>
        <v>46</v>
      </c>
    </row>
    <row r="204" spans="1:9" customFormat="1" ht="15" x14ac:dyDescent="0.25">
      <c r="A204" s="206" t="s">
        <v>309</v>
      </c>
      <c r="B204" s="130"/>
      <c r="C204" s="204"/>
      <c r="D204" s="132"/>
      <c r="E204" s="133">
        <v>15</v>
      </c>
      <c r="F204" s="134">
        <v>1</v>
      </c>
      <c r="G204" s="205"/>
      <c r="H204" s="134"/>
      <c r="I204" s="135">
        <f t="shared" si="3"/>
        <v>16</v>
      </c>
    </row>
    <row r="205" spans="1:9" customFormat="1" ht="15" x14ac:dyDescent="0.25">
      <c r="A205" s="206" t="s">
        <v>254</v>
      </c>
      <c r="B205" s="130"/>
      <c r="C205" s="204"/>
      <c r="D205" s="132">
        <v>6</v>
      </c>
      <c r="E205" s="133"/>
      <c r="F205" s="134"/>
      <c r="G205" s="205"/>
      <c r="H205" s="134"/>
      <c r="I205" s="135">
        <f t="shared" si="3"/>
        <v>6</v>
      </c>
    </row>
    <row r="206" spans="1:9" customFormat="1" ht="15" x14ac:dyDescent="0.25">
      <c r="A206" s="206" t="s">
        <v>301</v>
      </c>
      <c r="B206" s="130"/>
      <c r="C206" s="204"/>
      <c r="D206" s="132"/>
      <c r="E206" s="133"/>
      <c r="F206" s="134"/>
      <c r="G206" s="205"/>
      <c r="H206" s="134"/>
      <c r="I206" s="135">
        <f t="shared" si="3"/>
        <v>0</v>
      </c>
    </row>
    <row r="207" spans="1:9" customFormat="1" ht="15" x14ac:dyDescent="0.25">
      <c r="A207" s="206" t="s">
        <v>316</v>
      </c>
      <c r="B207" s="130"/>
      <c r="C207" s="204"/>
      <c r="D207" s="132"/>
      <c r="E207" s="133"/>
      <c r="F207" s="134"/>
      <c r="G207" s="205"/>
      <c r="H207" s="134"/>
      <c r="I207" s="135">
        <f t="shared" si="3"/>
        <v>0</v>
      </c>
    </row>
    <row r="208" spans="1:9" customFormat="1" ht="15" x14ac:dyDescent="0.25">
      <c r="A208" s="206" t="s">
        <v>318</v>
      </c>
      <c r="B208" s="130"/>
      <c r="C208" s="204"/>
      <c r="D208" s="132"/>
      <c r="E208" s="133"/>
      <c r="F208" s="134"/>
      <c r="G208" s="205"/>
      <c r="H208" s="134"/>
      <c r="I208" s="135">
        <f t="shared" si="3"/>
        <v>0</v>
      </c>
    </row>
    <row r="209" spans="1:9" customFormat="1" ht="15" x14ac:dyDescent="0.25">
      <c r="A209" s="206" t="s">
        <v>264</v>
      </c>
      <c r="B209" s="130">
        <v>16</v>
      </c>
      <c r="C209" s="204"/>
      <c r="D209" s="132">
        <v>5</v>
      </c>
      <c r="E209" s="133">
        <v>18</v>
      </c>
      <c r="F209" s="134">
        <v>1</v>
      </c>
      <c r="G209" s="205">
        <v>1</v>
      </c>
      <c r="H209" s="134">
        <v>5</v>
      </c>
      <c r="I209" s="135">
        <f t="shared" si="3"/>
        <v>46</v>
      </c>
    </row>
    <row r="210" spans="1:9" customFormat="1" ht="15" x14ac:dyDescent="0.25">
      <c r="A210" s="206" t="s">
        <v>310</v>
      </c>
      <c r="B210" s="130"/>
      <c r="C210" s="204"/>
      <c r="D210" s="132">
        <v>1</v>
      </c>
      <c r="E210" s="133">
        <v>3</v>
      </c>
      <c r="F210" s="134">
        <v>1</v>
      </c>
      <c r="G210" s="205"/>
      <c r="H210" s="134"/>
      <c r="I210" s="135">
        <f t="shared" si="3"/>
        <v>5</v>
      </c>
    </row>
    <row r="211" spans="1:9" customFormat="1" ht="15" x14ac:dyDescent="0.25">
      <c r="A211" s="206" t="s">
        <v>549</v>
      </c>
      <c r="B211" s="130"/>
      <c r="C211" s="204"/>
      <c r="D211" s="132"/>
      <c r="E211" s="133"/>
      <c r="F211" s="134"/>
      <c r="G211" s="205"/>
      <c r="H211" s="134"/>
      <c r="I211" s="135">
        <f t="shared" si="3"/>
        <v>0</v>
      </c>
    </row>
    <row r="212" spans="1:9" customFormat="1" ht="15" x14ac:dyDescent="0.25">
      <c r="A212" s="206" t="s">
        <v>549</v>
      </c>
      <c r="B212" s="130"/>
      <c r="C212" s="204"/>
      <c r="D212" s="132"/>
      <c r="E212" s="133"/>
      <c r="F212" s="134"/>
      <c r="G212" s="205"/>
      <c r="H212" s="134"/>
      <c r="I212" s="135">
        <f t="shared" si="3"/>
        <v>0</v>
      </c>
    </row>
    <row r="213" spans="1:9" customFormat="1" ht="15" x14ac:dyDescent="0.25">
      <c r="A213" s="206" t="s">
        <v>151</v>
      </c>
      <c r="B213" s="130"/>
      <c r="C213" s="204"/>
      <c r="D213" s="132"/>
      <c r="E213" s="133"/>
      <c r="F213" s="134"/>
      <c r="G213" s="205"/>
      <c r="H213" s="134"/>
      <c r="I213" s="135">
        <f t="shared" si="3"/>
        <v>0</v>
      </c>
    </row>
    <row r="214" spans="1:9" customFormat="1" ht="15" x14ac:dyDescent="0.25">
      <c r="A214" s="206" t="s">
        <v>166</v>
      </c>
      <c r="B214" s="130"/>
      <c r="C214" s="204"/>
      <c r="D214" s="132"/>
      <c r="E214" s="133"/>
      <c r="F214" s="134"/>
      <c r="G214" s="205"/>
      <c r="H214" s="134"/>
      <c r="I214" s="135">
        <f t="shared" si="3"/>
        <v>0</v>
      </c>
    </row>
    <row r="215" spans="1:9" customFormat="1" ht="15" x14ac:dyDescent="0.25">
      <c r="A215" s="206" t="s">
        <v>201</v>
      </c>
      <c r="B215" s="130">
        <v>6</v>
      </c>
      <c r="C215" s="204"/>
      <c r="D215" s="132">
        <v>4</v>
      </c>
      <c r="E215" s="133">
        <v>1</v>
      </c>
      <c r="F215" s="134">
        <v>2</v>
      </c>
      <c r="G215" s="205"/>
      <c r="H215" s="134">
        <v>1</v>
      </c>
      <c r="I215" s="135">
        <f t="shared" si="3"/>
        <v>14</v>
      </c>
    </row>
    <row r="216" spans="1:9" customFormat="1" ht="15" x14ac:dyDescent="0.25">
      <c r="A216" s="206" t="s">
        <v>215</v>
      </c>
      <c r="B216" s="130"/>
      <c r="C216" s="204"/>
      <c r="D216" s="132"/>
      <c r="E216" s="133"/>
      <c r="F216" s="134"/>
      <c r="G216" s="205"/>
      <c r="H216" s="134"/>
      <c r="I216" s="135">
        <f t="shared" si="3"/>
        <v>0</v>
      </c>
    </row>
    <row r="217" spans="1:9" customFormat="1" ht="15" x14ac:dyDescent="0.25">
      <c r="A217" s="206" t="s">
        <v>308</v>
      </c>
      <c r="B217" s="130"/>
      <c r="C217" s="204"/>
      <c r="D217" s="132"/>
      <c r="E217" s="133"/>
      <c r="F217" s="134"/>
      <c r="G217" s="205"/>
      <c r="H217" s="134"/>
      <c r="I217" s="135">
        <f t="shared" si="3"/>
        <v>0</v>
      </c>
    </row>
    <row r="218" spans="1:9" customFormat="1" ht="15" x14ac:dyDescent="0.25">
      <c r="A218" s="206" t="s">
        <v>311</v>
      </c>
      <c r="B218" s="130"/>
      <c r="C218" s="204"/>
      <c r="D218" s="132"/>
      <c r="E218" s="133"/>
      <c r="F218" s="134"/>
      <c r="G218" s="205"/>
      <c r="H218" s="134"/>
      <c r="I218" s="135">
        <f t="shared" si="3"/>
        <v>0</v>
      </c>
    </row>
    <row r="219" spans="1:9" customFormat="1" ht="15" x14ac:dyDescent="0.25">
      <c r="A219" s="206" t="s">
        <v>312</v>
      </c>
      <c r="B219" s="130"/>
      <c r="C219" s="204"/>
      <c r="D219" s="132"/>
      <c r="E219" s="133"/>
      <c r="F219" s="134"/>
      <c r="G219" s="205"/>
      <c r="H219" s="134"/>
      <c r="I219" s="135">
        <f t="shared" si="3"/>
        <v>0</v>
      </c>
    </row>
    <row r="220" spans="1:9" customFormat="1" ht="15" x14ac:dyDescent="0.25">
      <c r="A220" s="206" t="s">
        <v>312</v>
      </c>
      <c r="B220" s="130"/>
      <c r="C220" s="204"/>
      <c r="D220" s="132"/>
      <c r="E220" s="133"/>
      <c r="F220" s="134"/>
      <c r="G220" s="205"/>
      <c r="H220" s="134"/>
      <c r="I220" s="135">
        <f t="shared" si="3"/>
        <v>0</v>
      </c>
    </row>
    <row r="221" spans="1:9" customFormat="1" ht="15" x14ac:dyDescent="0.25">
      <c r="A221" s="206" t="s">
        <v>275</v>
      </c>
      <c r="B221" s="130"/>
      <c r="C221" s="204"/>
      <c r="D221" s="132"/>
      <c r="E221" s="133"/>
      <c r="F221" s="134"/>
      <c r="G221" s="205"/>
      <c r="H221" s="134"/>
      <c r="I221" s="135">
        <f t="shared" si="3"/>
        <v>0</v>
      </c>
    </row>
    <row r="222" spans="1:9" customFormat="1" ht="15" x14ac:dyDescent="0.25">
      <c r="A222" s="206" t="s">
        <v>313</v>
      </c>
      <c r="B222" s="130"/>
      <c r="C222" s="204"/>
      <c r="D222" s="132"/>
      <c r="E222" s="133"/>
      <c r="F222" s="134"/>
      <c r="G222" s="205"/>
      <c r="H222" s="134"/>
      <c r="I222" s="135">
        <f t="shared" si="3"/>
        <v>0</v>
      </c>
    </row>
    <row r="223" spans="1:9" customFormat="1" ht="15" x14ac:dyDescent="0.25">
      <c r="A223" s="206" t="s">
        <v>314</v>
      </c>
      <c r="B223" s="130"/>
      <c r="C223" s="204"/>
      <c r="D223" s="132"/>
      <c r="E223" s="133"/>
      <c r="F223" s="134"/>
      <c r="G223" s="205"/>
      <c r="H223" s="134"/>
      <c r="I223" s="135">
        <f t="shared" si="3"/>
        <v>0</v>
      </c>
    </row>
    <row r="224" spans="1:9" customFormat="1" ht="15" x14ac:dyDescent="0.25">
      <c r="A224" s="206" t="s">
        <v>315</v>
      </c>
      <c r="B224" s="130"/>
      <c r="C224" s="204"/>
      <c r="D224" s="132"/>
      <c r="E224" s="133"/>
      <c r="F224" s="134"/>
      <c r="G224" s="205"/>
      <c r="H224" s="134"/>
      <c r="I224" s="135">
        <f t="shared" si="3"/>
        <v>0</v>
      </c>
    </row>
    <row r="225" spans="1:9" customFormat="1" ht="15" x14ac:dyDescent="0.25">
      <c r="A225" s="206" t="s">
        <v>319</v>
      </c>
      <c r="B225" s="130"/>
      <c r="C225" s="204"/>
      <c r="D225" s="132"/>
      <c r="E225" s="133"/>
      <c r="F225" s="134"/>
      <c r="G225" s="205"/>
      <c r="H225" s="134"/>
      <c r="I225" s="135">
        <f t="shared" si="3"/>
        <v>0</v>
      </c>
    </row>
    <row r="226" spans="1:9" customFormat="1" ht="15" x14ac:dyDescent="0.25">
      <c r="A226" s="206" t="s">
        <v>321</v>
      </c>
      <c r="B226" s="130"/>
      <c r="C226" s="204"/>
      <c r="D226" s="132"/>
      <c r="E226" s="133"/>
      <c r="F226" s="134"/>
      <c r="G226" s="205"/>
      <c r="H226" s="134"/>
      <c r="I226" s="135">
        <f t="shared" si="3"/>
        <v>0</v>
      </c>
    </row>
    <row r="227" spans="1:9" customFormat="1" ht="15" x14ac:dyDescent="0.25">
      <c r="A227" s="206" t="s">
        <v>322</v>
      </c>
      <c r="B227" s="130"/>
      <c r="C227" s="204"/>
      <c r="D227" s="132"/>
      <c r="E227" s="133"/>
      <c r="F227" s="134"/>
      <c r="G227" s="205"/>
      <c r="H227" s="134"/>
      <c r="I227" s="135">
        <f t="shared" si="3"/>
        <v>0</v>
      </c>
    </row>
    <row r="228" spans="1:9" customFormat="1" ht="15" x14ac:dyDescent="0.25">
      <c r="A228" s="206" t="s">
        <v>323</v>
      </c>
      <c r="B228" s="130"/>
      <c r="C228" s="204"/>
      <c r="D228" s="132"/>
      <c r="E228" s="133"/>
      <c r="F228" s="134"/>
      <c r="G228" s="205"/>
      <c r="H228" s="134"/>
      <c r="I228" s="135">
        <f t="shared" si="3"/>
        <v>0</v>
      </c>
    </row>
    <row r="229" spans="1:9" customFormat="1" ht="15" x14ac:dyDescent="0.25">
      <c r="A229" s="206" t="s">
        <v>324</v>
      </c>
      <c r="B229" s="130"/>
      <c r="C229" s="204"/>
      <c r="D229" s="132"/>
      <c r="E229" s="133"/>
      <c r="F229" s="134"/>
      <c r="G229" s="205"/>
      <c r="H229" s="134"/>
      <c r="I229" s="135">
        <f t="shared" si="3"/>
        <v>0</v>
      </c>
    </row>
    <row r="230" spans="1:9" customFormat="1" ht="15" x14ac:dyDescent="0.25">
      <c r="A230" s="206" t="s">
        <v>325</v>
      </c>
      <c r="B230" s="130">
        <v>24</v>
      </c>
      <c r="C230" s="204">
        <v>2</v>
      </c>
      <c r="D230" s="132">
        <v>14</v>
      </c>
      <c r="E230" s="133">
        <v>32</v>
      </c>
      <c r="F230" s="134"/>
      <c r="G230" s="205">
        <v>6</v>
      </c>
      <c r="H230" s="134"/>
      <c r="I230" s="135">
        <f t="shared" si="3"/>
        <v>76</v>
      </c>
    </row>
    <row r="231" spans="1:9" customFormat="1" ht="15" x14ac:dyDescent="0.25">
      <c r="A231" s="206" t="s">
        <v>326</v>
      </c>
      <c r="B231" s="130"/>
      <c r="C231" s="204"/>
      <c r="D231" s="132"/>
      <c r="E231" s="133"/>
      <c r="F231" s="134"/>
      <c r="G231" s="205"/>
      <c r="H231" s="134"/>
      <c r="I231" s="135">
        <f t="shared" si="3"/>
        <v>0</v>
      </c>
    </row>
    <row r="232" spans="1:9" customFormat="1" ht="15" x14ac:dyDescent="0.25">
      <c r="A232" s="206" t="s">
        <v>327</v>
      </c>
      <c r="B232" s="130"/>
      <c r="C232" s="204"/>
      <c r="D232" s="132"/>
      <c r="E232" s="133"/>
      <c r="F232" s="134"/>
      <c r="G232" s="205"/>
      <c r="H232" s="134"/>
      <c r="I232" s="135">
        <f t="shared" si="3"/>
        <v>0</v>
      </c>
    </row>
    <row r="233" spans="1:9" customFormat="1" ht="15" x14ac:dyDescent="0.25">
      <c r="A233" s="206" t="s">
        <v>328</v>
      </c>
      <c r="B233" s="130">
        <v>2</v>
      </c>
      <c r="C233" s="204"/>
      <c r="D233" s="132"/>
      <c r="E233" s="133">
        <v>5</v>
      </c>
      <c r="F233" s="134"/>
      <c r="G233" s="205"/>
      <c r="H233" s="134"/>
      <c r="I233" s="135">
        <f t="shared" si="3"/>
        <v>7</v>
      </c>
    </row>
    <row r="234" spans="1:9" customFormat="1" ht="15" x14ac:dyDescent="0.25">
      <c r="A234" s="206" t="s">
        <v>329</v>
      </c>
      <c r="B234" s="130">
        <v>4</v>
      </c>
      <c r="C234" s="204"/>
      <c r="D234" s="132">
        <v>1</v>
      </c>
      <c r="E234" s="133">
        <v>1</v>
      </c>
      <c r="F234" s="134"/>
      <c r="G234" s="205"/>
      <c r="H234" s="134"/>
      <c r="I234" s="135">
        <f t="shared" si="3"/>
        <v>6</v>
      </c>
    </row>
    <row r="235" spans="1:9" customFormat="1" ht="15" x14ac:dyDescent="0.25">
      <c r="A235" s="206" t="s">
        <v>331</v>
      </c>
      <c r="B235" s="130"/>
      <c r="C235" s="204"/>
      <c r="D235" s="132"/>
      <c r="E235" s="133"/>
      <c r="F235" s="134"/>
      <c r="G235" s="205"/>
      <c r="H235" s="134"/>
      <c r="I235" s="135">
        <f t="shared" si="3"/>
        <v>0</v>
      </c>
    </row>
    <row r="236" spans="1:9" customFormat="1" ht="15" x14ac:dyDescent="0.25">
      <c r="A236" s="206" t="s">
        <v>550</v>
      </c>
      <c r="B236" s="130"/>
      <c r="C236" s="204"/>
      <c r="D236" s="132"/>
      <c r="E236" s="133"/>
      <c r="F236" s="134"/>
      <c r="G236" s="205"/>
      <c r="H236" s="134"/>
      <c r="I236" s="135">
        <f t="shared" si="3"/>
        <v>0</v>
      </c>
    </row>
    <row r="237" spans="1:9" customFormat="1" ht="15" x14ac:dyDescent="0.25">
      <c r="A237" s="206" t="s">
        <v>182</v>
      </c>
      <c r="B237" s="130"/>
      <c r="C237" s="204"/>
      <c r="D237" s="132"/>
      <c r="E237" s="133"/>
      <c r="F237" s="134"/>
      <c r="G237" s="205"/>
      <c r="H237" s="134"/>
      <c r="I237" s="135">
        <f t="shared" si="3"/>
        <v>0</v>
      </c>
    </row>
    <row r="238" spans="1:9" customFormat="1" ht="15" x14ac:dyDescent="0.25">
      <c r="A238" s="206" t="s">
        <v>354</v>
      </c>
      <c r="B238" s="130"/>
      <c r="C238" s="204"/>
      <c r="D238" s="132"/>
      <c r="E238" s="133"/>
      <c r="F238" s="134"/>
      <c r="G238" s="205"/>
      <c r="H238" s="134"/>
      <c r="I238" s="135">
        <f t="shared" si="3"/>
        <v>0</v>
      </c>
    </row>
    <row r="239" spans="1:9" customFormat="1" ht="15" x14ac:dyDescent="0.25">
      <c r="A239" s="206" t="s">
        <v>332</v>
      </c>
      <c r="B239" s="130">
        <v>9</v>
      </c>
      <c r="C239" s="204"/>
      <c r="D239" s="132">
        <v>1</v>
      </c>
      <c r="E239" s="133"/>
      <c r="F239" s="134"/>
      <c r="G239" s="205"/>
      <c r="H239" s="134"/>
      <c r="I239" s="135">
        <f t="shared" si="3"/>
        <v>10</v>
      </c>
    </row>
    <row r="240" spans="1:9" customFormat="1" ht="15" x14ac:dyDescent="0.25">
      <c r="A240" s="206" t="s">
        <v>335</v>
      </c>
      <c r="B240" s="130"/>
      <c r="C240" s="204"/>
      <c r="D240" s="132"/>
      <c r="E240" s="133"/>
      <c r="F240" s="134"/>
      <c r="G240" s="205"/>
      <c r="H240" s="134"/>
      <c r="I240" s="135">
        <f t="shared" si="3"/>
        <v>0</v>
      </c>
    </row>
    <row r="241" spans="1:9" customFormat="1" ht="15" x14ac:dyDescent="0.25">
      <c r="A241" s="206" t="s">
        <v>334</v>
      </c>
      <c r="B241" s="130"/>
      <c r="C241" s="204"/>
      <c r="D241" s="132"/>
      <c r="E241" s="133"/>
      <c r="F241" s="134"/>
      <c r="G241" s="205"/>
      <c r="H241" s="134"/>
      <c r="I241" s="135">
        <f t="shared" si="3"/>
        <v>0</v>
      </c>
    </row>
    <row r="242" spans="1:9" customFormat="1" ht="15" x14ac:dyDescent="0.25">
      <c r="A242" s="206" t="s">
        <v>338</v>
      </c>
      <c r="B242" s="130"/>
      <c r="C242" s="204"/>
      <c r="D242" s="132"/>
      <c r="E242" s="133"/>
      <c r="F242" s="134"/>
      <c r="G242" s="205"/>
      <c r="H242" s="134"/>
      <c r="I242" s="135">
        <f t="shared" si="3"/>
        <v>0</v>
      </c>
    </row>
    <row r="243" spans="1:9" customFormat="1" ht="15" x14ac:dyDescent="0.25">
      <c r="A243" s="206" t="s">
        <v>339</v>
      </c>
      <c r="B243" s="130">
        <v>5</v>
      </c>
      <c r="C243" s="204"/>
      <c r="D243" s="132">
        <v>64</v>
      </c>
      <c r="E243" s="133">
        <v>10</v>
      </c>
      <c r="F243" s="134">
        <v>5</v>
      </c>
      <c r="G243" s="205"/>
      <c r="H243" s="134">
        <v>1</v>
      </c>
      <c r="I243" s="135">
        <f t="shared" si="3"/>
        <v>85</v>
      </c>
    </row>
    <row r="244" spans="1:9" customFormat="1" ht="15" x14ac:dyDescent="0.25">
      <c r="A244" s="206" t="s">
        <v>340</v>
      </c>
      <c r="B244" s="130"/>
      <c r="C244" s="204"/>
      <c r="D244" s="132"/>
      <c r="E244" s="133"/>
      <c r="F244" s="134"/>
      <c r="G244" s="205"/>
      <c r="H244" s="134"/>
      <c r="I244" s="135">
        <f t="shared" si="3"/>
        <v>0</v>
      </c>
    </row>
    <row r="245" spans="1:9" customFormat="1" ht="15" x14ac:dyDescent="0.25">
      <c r="A245" s="206" t="s">
        <v>342</v>
      </c>
      <c r="B245" s="130"/>
      <c r="C245" s="204"/>
      <c r="D245" s="132"/>
      <c r="E245" s="133"/>
      <c r="F245" s="134"/>
      <c r="G245" s="205"/>
      <c r="H245" s="134"/>
      <c r="I245" s="135">
        <f t="shared" si="3"/>
        <v>0</v>
      </c>
    </row>
    <row r="246" spans="1:9" customFormat="1" ht="15" x14ac:dyDescent="0.25">
      <c r="A246" s="206" t="s">
        <v>343</v>
      </c>
      <c r="B246" s="130"/>
      <c r="C246" s="204"/>
      <c r="D246" s="132"/>
      <c r="E246" s="133"/>
      <c r="F246" s="134"/>
      <c r="G246" s="205"/>
      <c r="H246" s="134"/>
      <c r="I246" s="135">
        <f t="shared" si="3"/>
        <v>0</v>
      </c>
    </row>
    <row r="247" spans="1:9" customFormat="1" ht="15" x14ac:dyDescent="0.25">
      <c r="A247" s="206" t="s">
        <v>344</v>
      </c>
      <c r="B247" s="130">
        <v>1</v>
      </c>
      <c r="C247" s="204"/>
      <c r="D247" s="132">
        <v>5</v>
      </c>
      <c r="E247" s="133">
        <v>5</v>
      </c>
      <c r="F247" s="134"/>
      <c r="G247" s="205"/>
      <c r="H247" s="134"/>
      <c r="I247" s="135">
        <f t="shared" si="3"/>
        <v>11</v>
      </c>
    </row>
    <row r="248" spans="1:9" customFormat="1" ht="15" x14ac:dyDescent="0.25">
      <c r="A248" s="206" t="s">
        <v>345</v>
      </c>
      <c r="B248" s="130">
        <v>2</v>
      </c>
      <c r="C248" s="204"/>
      <c r="D248" s="132">
        <v>1</v>
      </c>
      <c r="E248" s="133"/>
      <c r="F248" s="134"/>
      <c r="G248" s="205"/>
      <c r="H248" s="134"/>
      <c r="I248" s="135">
        <f t="shared" si="3"/>
        <v>3</v>
      </c>
    </row>
    <row r="249" spans="1:9" customFormat="1" ht="15" x14ac:dyDescent="0.25">
      <c r="A249" s="206" t="s">
        <v>122</v>
      </c>
      <c r="B249" s="130"/>
      <c r="C249" s="204"/>
      <c r="D249" s="132"/>
      <c r="E249" s="133"/>
      <c r="F249" s="134"/>
      <c r="G249" s="205"/>
      <c r="H249" s="134"/>
      <c r="I249" s="135">
        <f t="shared" si="3"/>
        <v>0</v>
      </c>
    </row>
    <row r="250" spans="1:9" customFormat="1" ht="15" x14ac:dyDescent="0.25">
      <c r="A250" s="206" t="s">
        <v>219</v>
      </c>
      <c r="B250" s="130"/>
      <c r="C250" s="204"/>
      <c r="D250" s="132"/>
      <c r="E250" s="133"/>
      <c r="F250" s="134"/>
      <c r="G250" s="205"/>
      <c r="H250" s="134"/>
      <c r="I250" s="135">
        <f t="shared" si="3"/>
        <v>0</v>
      </c>
    </row>
    <row r="251" spans="1:9" customFormat="1" ht="15" x14ac:dyDescent="0.25">
      <c r="A251" s="206" t="s">
        <v>271</v>
      </c>
      <c r="B251" s="130"/>
      <c r="C251" s="204"/>
      <c r="D251" s="132"/>
      <c r="E251" s="133"/>
      <c r="F251" s="134"/>
      <c r="G251" s="205"/>
      <c r="H251" s="134"/>
      <c r="I251" s="135">
        <f t="shared" si="3"/>
        <v>0</v>
      </c>
    </row>
    <row r="252" spans="1:9" customFormat="1" ht="15" x14ac:dyDescent="0.25">
      <c r="A252" s="206" t="s">
        <v>347</v>
      </c>
      <c r="B252" s="130"/>
      <c r="C252" s="204"/>
      <c r="D252" s="132"/>
      <c r="E252" s="133"/>
      <c r="F252" s="134"/>
      <c r="G252" s="205"/>
      <c r="H252" s="134"/>
      <c r="I252" s="135">
        <f t="shared" si="3"/>
        <v>0</v>
      </c>
    </row>
    <row r="253" spans="1:9" customFormat="1" ht="15" x14ac:dyDescent="0.25">
      <c r="A253" s="206" t="s">
        <v>295</v>
      </c>
      <c r="B253" s="130"/>
      <c r="C253" s="204"/>
      <c r="D253" s="132"/>
      <c r="E253" s="133"/>
      <c r="F253" s="134"/>
      <c r="G253" s="205"/>
      <c r="H253" s="134"/>
      <c r="I253" s="135">
        <f t="shared" si="3"/>
        <v>0</v>
      </c>
    </row>
    <row r="254" spans="1:9" customFormat="1" ht="15" x14ac:dyDescent="0.25">
      <c r="A254" s="206" t="s">
        <v>349</v>
      </c>
      <c r="B254" s="243"/>
      <c r="C254" s="244"/>
      <c r="D254" s="245"/>
      <c r="E254" s="246"/>
      <c r="F254" s="136"/>
      <c r="G254" s="247"/>
      <c r="H254" s="136"/>
      <c r="I254" s="135">
        <f t="shared" si="3"/>
        <v>0</v>
      </c>
    </row>
    <row r="255" spans="1:9" customFormat="1" ht="15" x14ac:dyDescent="0.25">
      <c r="A255" s="206" t="s">
        <v>352</v>
      </c>
      <c r="B255" s="243">
        <v>2</v>
      </c>
      <c r="C255" s="244"/>
      <c r="D255" s="245"/>
      <c r="E255" s="246">
        <v>9</v>
      </c>
      <c r="F255" s="136"/>
      <c r="G255" s="247"/>
      <c r="H255" s="136"/>
      <c r="I255" s="135">
        <f t="shared" si="3"/>
        <v>11</v>
      </c>
    </row>
    <row r="256" spans="1:9" customFormat="1" ht="15" x14ac:dyDescent="0.25">
      <c r="A256" s="206" t="s">
        <v>355</v>
      </c>
      <c r="B256" s="243"/>
      <c r="C256" s="244"/>
      <c r="D256" s="245"/>
      <c r="E256" s="246"/>
      <c r="F256" s="136"/>
      <c r="G256" s="247"/>
      <c r="H256" s="136"/>
      <c r="I256" s="135">
        <f t="shared" si="3"/>
        <v>0</v>
      </c>
    </row>
    <row r="257" spans="1:9" customFormat="1" ht="15" x14ac:dyDescent="0.25">
      <c r="A257" s="206" t="s">
        <v>357</v>
      </c>
      <c r="B257" s="243"/>
      <c r="C257" s="244"/>
      <c r="D257" s="245"/>
      <c r="E257" s="246"/>
      <c r="F257" s="136"/>
      <c r="G257" s="247"/>
      <c r="H257" s="136"/>
      <c r="I257" s="135">
        <f t="shared" si="3"/>
        <v>0</v>
      </c>
    </row>
    <row r="258" spans="1:9" customFormat="1" ht="15" x14ac:dyDescent="0.25">
      <c r="A258" s="206" t="s">
        <v>191</v>
      </c>
      <c r="B258" s="243"/>
      <c r="C258" s="244"/>
      <c r="D258" s="245"/>
      <c r="E258" s="246"/>
      <c r="F258" s="136"/>
      <c r="G258" s="247"/>
      <c r="H258" s="136"/>
      <c r="I258" s="135">
        <f t="shared" si="3"/>
        <v>0</v>
      </c>
    </row>
    <row r="259" spans="1:9" customFormat="1" ht="15" x14ac:dyDescent="0.25">
      <c r="A259" s="206" t="s">
        <v>240</v>
      </c>
      <c r="B259" s="243"/>
      <c r="C259" s="244"/>
      <c r="D259" s="245"/>
      <c r="E259" s="246"/>
      <c r="F259" s="136"/>
      <c r="G259" s="247"/>
      <c r="H259" s="136"/>
      <c r="I259" s="135">
        <f t="shared" si="3"/>
        <v>0</v>
      </c>
    </row>
    <row r="260" spans="1:9" customFormat="1" ht="15" x14ac:dyDescent="0.25">
      <c r="A260" s="206" t="s">
        <v>551</v>
      </c>
      <c r="B260" s="365"/>
      <c r="C260" s="366"/>
      <c r="D260" s="367"/>
      <c r="E260" s="354"/>
      <c r="F260" s="353"/>
      <c r="G260" s="368"/>
      <c r="H260" s="136"/>
      <c r="I260" s="135">
        <f t="shared" si="3"/>
        <v>0</v>
      </c>
    </row>
    <row r="261" spans="1:9" customFormat="1" ht="15.75" thickBot="1" x14ac:dyDescent="0.3">
      <c r="A261" s="77" t="s">
        <v>4</v>
      </c>
      <c r="B261" s="75">
        <f t="shared" ref="B261:I261" si="4">SUM(B4:B260)</f>
        <v>403</v>
      </c>
      <c r="C261" s="104">
        <f t="shared" si="4"/>
        <v>20</v>
      </c>
      <c r="D261" s="106">
        <f>SUM(D4:D260)</f>
        <v>355</v>
      </c>
      <c r="E261" s="24">
        <f t="shared" si="4"/>
        <v>363</v>
      </c>
      <c r="F261" s="38">
        <f t="shared" si="4"/>
        <v>80</v>
      </c>
      <c r="G261" s="74">
        <f t="shared" si="4"/>
        <v>24</v>
      </c>
      <c r="H261" s="38">
        <f t="shared" si="4"/>
        <v>34</v>
      </c>
      <c r="I261" s="99">
        <f t="shared" si="4"/>
        <v>1259</v>
      </c>
    </row>
    <row r="262" spans="1:9" ht="26.25" customHeight="1" x14ac:dyDescent="0.2">
      <c r="A262" s="575" t="s">
        <v>561</v>
      </c>
      <c r="B262" s="575"/>
      <c r="C262" s="575"/>
      <c r="D262" s="575"/>
      <c r="E262" s="575"/>
      <c r="F262" s="575"/>
      <c r="G262" s="575"/>
      <c r="H262" s="575"/>
      <c r="I262" s="575"/>
    </row>
  </sheetData>
  <sortState ref="A4:A253">
    <sortCondition ref="A253"/>
  </sortState>
  <mergeCells count="9">
    <mergeCell ref="A262:I262"/>
    <mergeCell ref="A1:I1"/>
    <mergeCell ref="B2:C2"/>
    <mergeCell ref="D2:D3"/>
    <mergeCell ref="E2:E3"/>
    <mergeCell ref="F2:F3"/>
    <mergeCell ref="G2:G3"/>
    <mergeCell ref="H2:H3"/>
    <mergeCell ref="I2:I3"/>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J2" sqref="J2:K2"/>
    </sheetView>
  </sheetViews>
  <sheetFormatPr defaultRowHeight="15" x14ac:dyDescent="0.25"/>
  <cols>
    <col min="1" max="1" width="32.7109375" customWidth="1"/>
    <col min="2" max="2" width="12.7109375" customWidth="1"/>
    <col min="3" max="3" width="12.7109375" style="289" customWidth="1"/>
    <col min="4" max="4" width="12.7109375" customWidth="1"/>
    <col min="5" max="5" width="12.7109375" style="289" customWidth="1"/>
    <col min="6" max="6" width="12.7109375" customWidth="1"/>
    <col min="7" max="7" width="12.7109375" style="289" customWidth="1"/>
    <col min="8" max="8" width="12.7109375" customWidth="1"/>
    <col min="9" max="9" width="12.7109375" style="289" customWidth="1"/>
    <col min="10" max="10" width="12.7109375" customWidth="1"/>
    <col min="11" max="11" width="12.7109375" style="289" customWidth="1"/>
    <col min="12" max="15" width="10.7109375" customWidth="1"/>
  </cols>
  <sheetData>
    <row r="1" spans="1:11" ht="18.75" customHeight="1" x14ac:dyDescent="0.25">
      <c r="A1" s="696" t="s">
        <v>557</v>
      </c>
      <c r="B1" s="697"/>
      <c r="C1" s="697"/>
      <c r="D1" s="697"/>
      <c r="E1" s="697"/>
      <c r="F1" s="697"/>
      <c r="G1" s="697"/>
      <c r="H1" s="697"/>
      <c r="I1" s="697"/>
      <c r="J1" s="697"/>
      <c r="K1" s="698"/>
    </row>
    <row r="2" spans="1:11" ht="15" customHeight="1" x14ac:dyDescent="0.25">
      <c r="A2" s="676" t="s">
        <v>505</v>
      </c>
      <c r="B2" s="565" t="s">
        <v>0</v>
      </c>
      <c r="C2" s="566"/>
      <c r="D2" s="565" t="s">
        <v>2</v>
      </c>
      <c r="E2" s="566"/>
      <c r="F2" s="565" t="s">
        <v>1</v>
      </c>
      <c r="G2" s="566"/>
      <c r="H2" s="565" t="s">
        <v>3</v>
      </c>
      <c r="I2" s="566"/>
      <c r="J2" s="694" t="s">
        <v>4</v>
      </c>
      <c r="K2" s="695"/>
    </row>
    <row r="3" spans="1:11" ht="15.75" thickBot="1" x14ac:dyDescent="0.3">
      <c r="A3" s="699"/>
      <c r="B3" s="278" t="s">
        <v>439</v>
      </c>
      <c r="C3" s="278" t="s">
        <v>440</v>
      </c>
      <c r="D3" s="278" t="s">
        <v>439</v>
      </c>
      <c r="E3" s="278" t="s">
        <v>440</v>
      </c>
      <c r="F3" s="278" t="s">
        <v>439</v>
      </c>
      <c r="G3" s="278" t="s">
        <v>440</v>
      </c>
      <c r="H3" s="278" t="s">
        <v>439</v>
      </c>
      <c r="I3" s="278" t="s">
        <v>440</v>
      </c>
      <c r="J3" s="350" t="s">
        <v>439</v>
      </c>
      <c r="K3" s="351" t="s">
        <v>440</v>
      </c>
    </row>
    <row r="4" spans="1:11" x14ac:dyDescent="0.25">
      <c r="A4" s="100" t="s">
        <v>508</v>
      </c>
      <c r="B4" s="567"/>
      <c r="C4" s="568"/>
      <c r="D4" s="568"/>
      <c r="E4" s="568"/>
      <c r="F4" s="568"/>
      <c r="G4" s="568"/>
      <c r="H4" s="568"/>
      <c r="I4" s="568"/>
      <c r="J4" s="701"/>
      <c r="K4" s="369"/>
    </row>
    <row r="5" spans="1:11" ht="39" x14ac:dyDescent="0.25">
      <c r="A5" s="92" t="s">
        <v>438</v>
      </c>
      <c r="B5" s="257">
        <f>5/147</f>
        <v>3.4013605442176874E-2</v>
      </c>
      <c r="C5" s="370">
        <v>5</v>
      </c>
      <c r="D5" s="91"/>
      <c r="E5" s="91"/>
      <c r="F5" s="257">
        <f>21/158</f>
        <v>0.13291139240506328</v>
      </c>
      <c r="G5" s="370">
        <v>21</v>
      </c>
      <c r="H5" s="257">
        <f>12/18</f>
        <v>0.66666666666666663</v>
      </c>
      <c r="I5" s="370">
        <v>12</v>
      </c>
      <c r="J5" s="277">
        <f>38/(147+158+18)</f>
        <v>0.11764705882352941</v>
      </c>
      <c r="K5" s="371">
        <f>C5+G5+I5</f>
        <v>38</v>
      </c>
    </row>
    <row r="6" spans="1:11" ht="51.75" x14ac:dyDescent="0.25">
      <c r="A6" s="92" t="s">
        <v>436</v>
      </c>
      <c r="B6" s="91"/>
      <c r="C6" s="91"/>
      <c r="D6" s="91"/>
      <c r="E6" s="91"/>
      <c r="F6" s="91"/>
      <c r="G6" s="91"/>
      <c r="H6" s="258">
        <f>12/18</f>
        <v>0.66666666666666663</v>
      </c>
      <c r="I6" s="372">
        <v>12</v>
      </c>
      <c r="J6" s="279">
        <f>H6</f>
        <v>0.66666666666666663</v>
      </c>
      <c r="K6" s="373">
        <f>I6</f>
        <v>12</v>
      </c>
    </row>
    <row r="7" spans="1:11" ht="13.5" customHeight="1" x14ac:dyDescent="0.25">
      <c r="A7" s="89" t="s">
        <v>552</v>
      </c>
      <c r="B7" s="562"/>
      <c r="C7" s="563"/>
      <c r="D7" s="563"/>
      <c r="E7" s="563"/>
      <c r="F7" s="563"/>
      <c r="G7" s="563"/>
      <c r="H7" s="563"/>
      <c r="I7" s="563"/>
      <c r="J7" s="700"/>
      <c r="K7" s="374"/>
    </row>
    <row r="8" spans="1:11" ht="39" x14ac:dyDescent="0.25">
      <c r="A8" s="92" t="s">
        <v>438</v>
      </c>
      <c r="B8" s="257">
        <f>19/184</f>
        <v>0.10326086956521739</v>
      </c>
      <c r="C8" s="370">
        <v>19</v>
      </c>
      <c r="D8" s="91"/>
      <c r="E8" s="91"/>
      <c r="F8" s="257">
        <f>20/249</f>
        <v>8.0321285140562249E-2</v>
      </c>
      <c r="G8" s="370">
        <v>20</v>
      </c>
      <c r="H8" s="257">
        <f>1/8</f>
        <v>0.125</v>
      </c>
      <c r="I8" s="370">
        <v>1</v>
      </c>
      <c r="J8" s="277">
        <f>40/(184+249+8)</f>
        <v>9.0702947845804988E-2</v>
      </c>
      <c r="K8" s="371">
        <f>C8+G8+I8</f>
        <v>40</v>
      </c>
    </row>
    <row r="9" spans="1:11" ht="51.75" x14ac:dyDescent="0.25">
      <c r="A9" s="92" t="s">
        <v>437</v>
      </c>
      <c r="B9" s="91"/>
      <c r="C9" s="91"/>
      <c r="D9" s="91"/>
      <c r="E9" s="91"/>
      <c r="F9" s="91"/>
      <c r="G9" s="91"/>
      <c r="H9" s="258">
        <f>1/8</f>
        <v>0.125</v>
      </c>
      <c r="I9" s="372">
        <v>1</v>
      </c>
      <c r="J9" s="279">
        <f>H9</f>
        <v>0.125</v>
      </c>
      <c r="K9" s="373">
        <f>I9</f>
        <v>1</v>
      </c>
    </row>
    <row r="10" spans="1:11" ht="13.5" customHeight="1" x14ac:dyDescent="0.25">
      <c r="A10" s="89" t="s">
        <v>553</v>
      </c>
      <c r="B10" s="562"/>
      <c r="C10" s="563"/>
      <c r="D10" s="563"/>
      <c r="E10" s="563"/>
      <c r="F10" s="563"/>
      <c r="G10" s="563"/>
      <c r="H10" s="563"/>
      <c r="I10" s="563"/>
      <c r="J10" s="700"/>
      <c r="K10" s="374"/>
    </row>
    <row r="11" spans="1:11" ht="39" x14ac:dyDescent="0.25">
      <c r="A11" s="92" t="s">
        <v>438</v>
      </c>
      <c r="B11" s="257">
        <f>51/171</f>
        <v>0.2982456140350877</v>
      </c>
      <c r="C11" s="370">
        <v>51</v>
      </c>
      <c r="D11" s="91"/>
      <c r="E11" s="91"/>
      <c r="F11" s="257">
        <f>52/158</f>
        <v>0.32911392405063289</v>
      </c>
      <c r="G11" s="370">
        <v>52</v>
      </c>
      <c r="H11" s="257">
        <f>3/5</f>
        <v>0.6</v>
      </c>
      <c r="I11" s="370">
        <v>3</v>
      </c>
      <c r="J11" s="277">
        <f>106/(171+158+5)</f>
        <v>0.31736526946107785</v>
      </c>
      <c r="K11" s="371">
        <f>C11+G11+I11</f>
        <v>106</v>
      </c>
    </row>
    <row r="12" spans="1:11" ht="51.75" x14ac:dyDescent="0.25">
      <c r="A12" s="92" t="s">
        <v>437</v>
      </c>
      <c r="B12" s="91"/>
      <c r="C12" s="91"/>
      <c r="D12" s="91"/>
      <c r="E12" s="91"/>
      <c r="F12" s="91"/>
      <c r="G12" s="91"/>
      <c r="H12" s="258">
        <f>3/5</f>
        <v>0.6</v>
      </c>
      <c r="I12" s="375">
        <v>3</v>
      </c>
      <c r="J12" s="279">
        <f>H12</f>
        <v>0.6</v>
      </c>
      <c r="K12" s="373">
        <f>I12</f>
        <v>3</v>
      </c>
    </row>
    <row r="13" spans="1:11" ht="13.5" customHeight="1" x14ac:dyDescent="0.25">
      <c r="A13" s="89" t="s">
        <v>554</v>
      </c>
      <c r="B13" s="562"/>
      <c r="C13" s="563"/>
      <c r="D13" s="563"/>
      <c r="E13" s="563"/>
      <c r="F13" s="563"/>
      <c r="G13" s="563"/>
      <c r="H13" s="563"/>
      <c r="I13" s="563"/>
      <c r="J13" s="700"/>
      <c r="K13" s="374"/>
    </row>
    <row r="14" spans="1:11" ht="39" x14ac:dyDescent="0.25">
      <c r="A14" s="92" t="s">
        <v>438</v>
      </c>
      <c r="B14" s="257">
        <f>6/100</f>
        <v>0.06</v>
      </c>
      <c r="C14" s="370">
        <v>6</v>
      </c>
      <c r="D14" s="91"/>
      <c r="E14" s="91"/>
      <c r="F14" s="257">
        <f>8/141</f>
        <v>5.6737588652482268E-2</v>
      </c>
      <c r="G14" s="370">
        <v>8</v>
      </c>
      <c r="H14" s="257">
        <f>1/8</f>
        <v>0.125</v>
      </c>
      <c r="I14" s="370">
        <v>1</v>
      </c>
      <c r="J14" s="277">
        <f>15/(100+141+8)</f>
        <v>6.0240963855421686E-2</v>
      </c>
      <c r="K14" s="371">
        <f>SUM(C14+G14+I14)</f>
        <v>15</v>
      </c>
    </row>
    <row r="15" spans="1:11" ht="51.75" x14ac:dyDescent="0.25">
      <c r="A15" s="92" t="s">
        <v>437</v>
      </c>
      <c r="B15" s="91"/>
      <c r="C15" s="91"/>
      <c r="D15" s="91"/>
      <c r="E15" s="91"/>
      <c r="F15" s="91"/>
      <c r="G15" s="91"/>
      <c r="H15" s="258">
        <v>0</v>
      </c>
      <c r="I15" s="375">
        <v>0</v>
      </c>
      <c r="J15" s="279">
        <f>H15</f>
        <v>0</v>
      </c>
      <c r="K15" s="373">
        <f>I15</f>
        <v>0</v>
      </c>
    </row>
    <row r="16" spans="1:11" ht="13.5" customHeight="1" x14ac:dyDescent="0.25">
      <c r="A16" s="89" t="s">
        <v>555</v>
      </c>
      <c r="B16" s="562"/>
      <c r="C16" s="563"/>
      <c r="D16" s="563"/>
      <c r="E16" s="563"/>
      <c r="F16" s="563"/>
      <c r="G16" s="563"/>
      <c r="H16" s="563"/>
      <c r="I16" s="563"/>
      <c r="J16" s="700"/>
      <c r="K16" s="374"/>
    </row>
    <row r="17" spans="1:11" ht="15" customHeight="1" x14ac:dyDescent="0.25">
      <c r="A17" s="92" t="s">
        <v>438</v>
      </c>
      <c r="B17" s="257">
        <f>21/378</f>
        <v>5.5555555555555552E-2</v>
      </c>
      <c r="C17" s="370">
        <v>21</v>
      </c>
      <c r="D17" s="91"/>
      <c r="E17" s="91"/>
      <c r="F17" s="257">
        <f>2/100</f>
        <v>0.02</v>
      </c>
      <c r="G17" s="370">
        <v>2</v>
      </c>
      <c r="H17" s="257">
        <v>0</v>
      </c>
      <c r="I17" s="370">
        <v>0</v>
      </c>
      <c r="J17" s="277">
        <f>23/(378+100+1)</f>
        <v>4.8016701461377868E-2</v>
      </c>
      <c r="K17" s="371">
        <f>SUM(C17+G17+I17)</f>
        <v>23</v>
      </c>
    </row>
    <row r="18" spans="1:11" ht="51.75" x14ac:dyDescent="0.25">
      <c r="A18" s="92" t="s">
        <v>437</v>
      </c>
      <c r="B18" s="91"/>
      <c r="C18" s="91"/>
      <c r="D18" s="91"/>
      <c r="E18" s="91"/>
      <c r="F18" s="91"/>
      <c r="G18" s="91"/>
      <c r="H18" s="258">
        <v>0</v>
      </c>
      <c r="I18" s="372">
        <v>0</v>
      </c>
      <c r="J18" s="279">
        <f>H18</f>
        <v>0</v>
      </c>
      <c r="K18" s="373">
        <f>I18</f>
        <v>0</v>
      </c>
    </row>
    <row r="19" spans="1:11" x14ac:dyDescent="0.25">
      <c r="A19" s="89" t="s">
        <v>556</v>
      </c>
      <c r="B19" s="562"/>
      <c r="C19" s="563"/>
      <c r="D19" s="563"/>
      <c r="E19" s="563"/>
      <c r="F19" s="563"/>
      <c r="G19" s="563"/>
      <c r="H19" s="563"/>
      <c r="I19" s="563"/>
      <c r="J19" s="700"/>
      <c r="K19" s="374"/>
    </row>
    <row r="20" spans="1:11" ht="39" x14ac:dyDescent="0.25">
      <c r="A20" s="92" t="s">
        <v>438</v>
      </c>
      <c r="B20" s="257">
        <f>1/145</f>
        <v>6.8965517241379309E-3</v>
      </c>
      <c r="C20" s="370">
        <v>1</v>
      </c>
      <c r="D20" s="91"/>
      <c r="E20" s="91"/>
      <c r="F20" s="257">
        <v>0</v>
      </c>
      <c r="G20" s="370">
        <v>0</v>
      </c>
      <c r="H20" s="91"/>
      <c r="I20" s="91"/>
      <c r="J20" s="277">
        <f>1/(145+41)</f>
        <v>5.3763440860215058E-3</v>
      </c>
      <c r="K20" s="371">
        <v>1</v>
      </c>
    </row>
    <row r="21" spans="1:11" ht="51.75" x14ac:dyDescent="0.25">
      <c r="A21" s="92" t="s">
        <v>437</v>
      </c>
      <c r="B21" s="91"/>
      <c r="C21" s="91"/>
      <c r="D21" s="91"/>
      <c r="E21" s="91"/>
      <c r="F21" s="91"/>
      <c r="G21" s="91"/>
      <c r="H21" s="91"/>
      <c r="I21" s="91"/>
      <c r="J21" s="279">
        <f>H21</f>
        <v>0</v>
      </c>
      <c r="K21" s="373">
        <f>I21</f>
        <v>0</v>
      </c>
    </row>
    <row r="22" spans="1:11" ht="15.75" thickBot="1" x14ac:dyDescent="0.3">
      <c r="A22" s="199" t="s">
        <v>505</v>
      </c>
      <c r="B22" s="259">
        <f>103/((147+184+171+100+378+145))</f>
        <v>9.1555555555555557E-2</v>
      </c>
      <c r="C22" s="376">
        <f>SUM(C5+C8+C11+C14+C17+C20)</f>
        <v>103</v>
      </c>
      <c r="D22" s="259"/>
      <c r="E22" s="376"/>
      <c r="F22" s="259">
        <f>103/(158+249+158+141+100+41)</f>
        <v>0.12160566706021252</v>
      </c>
      <c r="G22" s="376">
        <f>SUM(G5+G8+G11+G14+G17+G20)</f>
        <v>103</v>
      </c>
      <c r="H22" s="259">
        <f>17/(17+8+5+8+1)</f>
        <v>0.4358974358974359</v>
      </c>
      <c r="I22" s="376">
        <f>I5+I8+I11+I14+I17</f>
        <v>17</v>
      </c>
      <c r="J22" s="280"/>
      <c r="K22" s="377"/>
    </row>
  </sheetData>
  <mergeCells count="13">
    <mergeCell ref="B19:J19"/>
    <mergeCell ref="B4:J4"/>
    <mergeCell ref="B7:J7"/>
    <mergeCell ref="B10:J10"/>
    <mergeCell ref="B13:J13"/>
    <mergeCell ref="B16:J16"/>
    <mergeCell ref="J2:K2"/>
    <mergeCell ref="A1:K1"/>
    <mergeCell ref="B2:C2"/>
    <mergeCell ref="D2:E2"/>
    <mergeCell ref="F2:G2"/>
    <mergeCell ref="H2:I2"/>
    <mergeCell ref="A2:A3"/>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5"/>
  <sheetViews>
    <sheetView workbookViewId="0">
      <selection sqref="A1:C1"/>
    </sheetView>
  </sheetViews>
  <sheetFormatPr defaultColWidth="9.140625"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682" t="s">
        <v>623</v>
      </c>
      <c r="B1" s="669"/>
      <c r="C1" s="670"/>
      <c r="E1" s="79"/>
    </row>
    <row r="2" spans="1:5" s="5" customFormat="1" ht="38.25" customHeight="1" x14ac:dyDescent="0.2">
      <c r="A2" s="14" t="s">
        <v>505</v>
      </c>
      <c r="B2" s="139" t="s">
        <v>99</v>
      </c>
      <c r="C2" s="88" t="s">
        <v>587</v>
      </c>
    </row>
    <row r="3" spans="1:5" s="6" customFormat="1" x14ac:dyDescent="0.2">
      <c r="A3" s="194" t="s">
        <v>508</v>
      </c>
      <c r="B3" s="119">
        <v>1</v>
      </c>
      <c r="C3" s="125">
        <v>1</v>
      </c>
    </row>
    <row r="4" spans="1:5" s="6" customFormat="1" ht="25.5" x14ac:dyDescent="0.2">
      <c r="A4" s="194" t="s">
        <v>552</v>
      </c>
      <c r="B4" s="119">
        <v>3</v>
      </c>
      <c r="C4" s="125">
        <v>1</v>
      </c>
    </row>
    <row r="5" spans="1:5" s="6" customFormat="1" ht="25.5" x14ac:dyDescent="0.2">
      <c r="A5" s="194" t="s">
        <v>553</v>
      </c>
      <c r="B5" s="119">
        <v>1</v>
      </c>
      <c r="C5" s="125">
        <v>1</v>
      </c>
    </row>
    <row r="6" spans="1:5" s="6" customFormat="1" x14ac:dyDescent="0.2">
      <c r="A6" s="194" t="s">
        <v>554</v>
      </c>
      <c r="B6" s="119">
        <v>1</v>
      </c>
      <c r="C6" s="125">
        <v>2</v>
      </c>
    </row>
    <row r="7" spans="1:5" s="6" customFormat="1" x14ac:dyDescent="0.2">
      <c r="A7" s="194" t="s">
        <v>555</v>
      </c>
      <c r="B7" s="119">
        <v>1</v>
      </c>
      <c r="C7" s="125">
        <v>1</v>
      </c>
    </row>
    <row r="8" spans="1:5" s="6" customFormat="1" ht="25.5" x14ac:dyDescent="0.2">
      <c r="A8" s="194" t="s">
        <v>556</v>
      </c>
      <c r="B8" s="119">
        <v>2</v>
      </c>
      <c r="C8" s="125"/>
    </row>
    <row r="9" spans="1:5" s="6" customFormat="1" x14ac:dyDescent="0.2">
      <c r="A9" s="194" t="s">
        <v>506</v>
      </c>
      <c r="B9" s="119">
        <v>1</v>
      </c>
      <c r="C9" s="125">
        <v>1</v>
      </c>
    </row>
    <row r="10" spans="1:5" s="6" customFormat="1" x14ac:dyDescent="0.2">
      <c r="A10" s="194" t="s">
        <v>87</v>
      </c>
      <c r="B10" s="119"/>
      <c r="C10" s="125"/>
    </row>
    <row r="11" spans="1:5" ht="12.75" customHeight="1" thickBot="1" x14ac:dyDescent="0.25">
      <c r="A11" s="24" t="s">
        <v>4</v>
      </c>
      <c r="B11" s="37">
        <f>SUM(B3:B10)</f>
        <v>10</v>
      </c>
      <c r="C11" s="38">
        <f>SUM(C3:C10)</f>
        <v>7</v>
      </c>
    </row>
    <row r="12" spans="1:5" ht="12.75" customHeight="1" x14ac:dyDescent="0.2">
      <c r="A12" s="253"/>
      <c r="B12" s="253"/>
      <c r="C12" s="253"/>
    </row>
    <row r="13" spans="1:5" x14ac:dyDescent="0.2">
      <c r="A13" s="4" t="s">
        <v>561</v>
      </c>
    </row>
    <row r="14" spans="1:5" ht="66" customHeight="1" x14ac:dyDescent="0.2">
      <c r="A14" s="585" t="s">
        <v>561</v>
      </c>
      <c r="B14" s="585"/>
      <c r="C14" s="585"/>
    </row>
    <row r="15" spans="1:5" x14ac:dyDescent="0.2">
      <c r="A15" s="2" t="s">
        <v>561</v>
      </c>
    </row>
  </sheetData>
  <mergeCells count="2">
    <mergeCell ref="A1:C1"/>
    <mergeCell ref="A14:C1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Normal="100" workbookViewId="0">
      <selection activeCell="A21" sqref="A21:G21"/>
    </sheetView>
  </sheetViews>
  <sheetFormatPr defaultColWidth="9.140625" defaultRowHeight="12.75" x14ac:dyDescent="0.2"/>
  <cols>
    <col min="1" max="1" width="22.7109375" style="2" customWidth="1"/>
    <col min="2" max="2" width="19.140625" style="36" customWidth="1"/>
    <col min="3" max="3" width="22.28515625" style="36" customWidth="1"/>
    <col min="4" max="4" width="19.28515625" style="36" customWidth="1"/>
    <col min="5" max="6" width="25.140625" style="36" customWidth="1"/>
    <col min="7" max="7" width="19" style="1" customWidth="1"/>
    <col min="8" max="16384" width="9.140625" style="1"/>
  </cols>
  <sheetData>
    <row r="1" spans="1:13" ht="25.5" customHeight="1" x14ac:dyDescent="0.2">
      <c r="A1" s="682" t="s">
        <v>588</v>
      </c>
      <c r="B1" s="702"/>
      <c r="C1" s="702"/>
      <c r="D1" s="702"/>
      <c r="E1" s="702"/>
      <c r="F1" s="702"/>
      <c r="G1" s="703"/>
    </row>
    <row r="2" spans="1:13" s="5" customFormat="1" ht="30" customHeight="1" x14ac:dyDescent="0.2">
      <c r="A2" s="14" t="s">
        <v>505</v>
      </c>
      <c r="B2" s="704" t="s">
        <v>102</v>
      </c>
      <c r="C2" s="704"/>
      <c r="D2" s="704"/>
      <c r="E2" s="704" t="s">
        <v>103</v>
      </c>
      <c r="F2" s="704"/>
      <c r="G2" s="705"/>
      <c r="H2" s="1"/>
      <c r="I2" s="1"/>
      <c r="J2" s="1"/>
      <c r="K2" s="1"/>
      <c r="L2" s="1"/>
      <c r="M2" s="78"/>
    </row>
    <row r="3" spans="1:13" s="5" customFormat="1" ht="35.25" customHeight="1" x14ac:dyDescent="0.2">
      <c r="A3" s="14"/>
      <c r="B3" s="266" t="s">
        <v>100</v>
      </c>
      <c r="C3" s="266" t="s">
        <v>101</v>
      </c>
      <c r="D3" s="340" t="s">
        <v>589</v>
      </c>
      <c r="E3" s="341" t="s">
        <v>100</v>
      </c>
      <c r="F3" s="341" t="s">
        <v>101</v>
      </c>
      <c r="G3" s="340" t="s">
        <v>589</v>
      </c>
      <c r="H3" s="1"/>
      <c r="I3" s="1"/>
      <c r="J3" s="1"/>
      <c r="K3" s="1"/>
      <c r="L3" s="1"/>
      <c r="M3" s="78"/>
    </row>
    <row r="4" spans="1:13" s="6" customFormat="1" ht="13.5" customHeight="1" x14ac:dyDescent="0.2">
      <c r="A4" s="89" t="s">
        <v>508</v>
      </c>
      <c r="B4" s="34">
        <v>8</v>
      </c>
      <c r="C4" s="34"/>
      <c r="D4" s="34"/>
      <c r="E4" s="34"/>
      <c r="F4" s="34"/>
      <c r="G4" s="86"/>
      <c r="H4" s="1"/>
      <c r="I4" s="1"/>
      <c r="J4" s="1"/>
      <c r="K4" s="1"/>
      <c r="L4" s="1"/>
    </row>
    <row r="5" spans="1:13" s="6" customFormat="1" ht="13.5" customHeight="1" x14ac:dyDescent="0.2">
      <c r="A5" s="57" t="s">
        <v>96</v>
      </c>
      <c r="B5" s="267"/>
      <c r="C5" s="267"/>
      <c r="D5" s="267"/>
      <c r="E5" s="267"/>
      <c r="F5" s="267"/>
      <c r="G5" s="268"/>
      <c r="H5" s="1"/>
      <c r="I5" s="1"/>
      <c r="J5" s="1"/>
      <c r="K5" s="1"/>
      <c r="L5" s="1"/>
    </row>
    <row r="6" spans="1:13" s="6" customFormat="1" ht="13.5" customHeight="1" x14ac:dyDescent="0.2">
      <c r="A6" s="57" t="s">
        <v>552</v>
      </c>
      <c r="B6" s="478">
        <v>56</v>
      </c>
      <c r="C6" s="478">
        <v>13</v>
      </c>
      <c r="D6" s="478"/>
      <c r="E6" s="478">
        <v>49</v>
      </c>
      <c r="F6" s="478">
        <v>41</v>
      </c>
      <c r="G6" s="479">
        <v>531</v>
      </c>
      <c r="H6" s="1"/>
      <c r="I6" s="1"/>
      <c r="J6" s="1"/>
      <c r="K6" s="1"/>
      <c r="L6" s="1"/>
    </row>
    <row r="7" spans="1:13" s="6" customFormat="1" ht="13.5" customHeight="1" x14ac:dyDescent="0.2">
      <c r="A7" s="481" t="s">
        <v>109</v>
      </c>
      <c r="B7" s="480">
        <v>21</v>
      </c>
      <c r="C7" s="480">
        <v>5</v>
      </c>
      <c r="D7" s="480"/>
      <c r="E7" s="480">
        <v>23</v>
      </c>
      <c r="F7" s="480">
        <v>16</v>
      </c>
      <c r="G7" s="10">
        <v>162</v>
      </c>
      <c r="H7" s="1"/>
      <c r="I7" s="1"/>
      <c r="J7" s="1"/>
      <c r="K7" s="1"/>
      <c r="L7" s="1"/>
    </row>
    <row r="8" spans="1:13" s="6" customFormat="1" ht="13.5" customHeight="1" x14ac:dyDescent="0.2">
      <c r="A8" s="482" t="s">
        <v>553</v>
      </c>
      <c r="B8" s="34">
        <v>33</v>
      </c>
      <c r="C8" s="34">
        <v>10</v>
      </c>
      <c r="D8" s="34"/>
      <c r="E8" s="34"/>
      <c r="F8" s="34">
        <v>2</v>
      </c>
      <c r="G8" s="86">
        <v>83</v>
      </c>
      <c r="H8" s="1"/>
      <c r="I8" s="1"/>
      <c r="J8" s="1"/>
      <c r="K8" s="1"/>
      <c r="L8" s="1"/>
    </row>
    <row r="9" spans="1:13" s="6" customFormat="1" ht="13.5" customHeight="1" x14ac:dyDescent="0.2">
      <c r="A9" s="57" t="s">
        <v>96</v>
      </c>
      <c r="B9" s="267">
        <v>9</v>
      </c>
      <c r="C9" s="267">
        <v>4</v>
      </c>
      <c r="D9" s="267"/>
      <c r="E9" s="267"/>
      <c r="F9" s="267" t="s">
        <v>561</v>
      </c>
      <c r="G9" s="268">
        <v>34</v>
      </c>
      <c r="H9" s="1"/>
      <c r="I9" s="1"/>
      <c r="J9" s="1"/>
      <c r="K9" s="1"/>
      <c r="L9" s="1"/>
    </row>
    <row r="10" spans="1:13" s="6" customFormat="1" ht="13.5" customHeight="1" x14ac:dyDescent="0.2">
      <c r="A10" s="483" t="s">
        <v>554</v>
      </c>
      <c r="B10" s="484">
        <v>40</v>
      </c>
      <c r="C10" s="484">
        <v>3</v>
      </c>
      <c r="D10" s="484" t="s">
        <v>561</v>
      </c>
      <c r="E10" s="484" t="s">
        <v>561</v>
      </c>
      <c r="F10" s="484" t="s">
        <v>561</v>
      </c>
      <c r="G10" s="485" t="s">
        <v>561</v>
      </c>
      <c r="H10" s="1"/>
      <c r="I10" s="1"/>
      <c r="J10" s="1"/>
      <c r="K10" s="1"/>
      <c r="L10" s="1"/>
    </row>
    <row r="11" spans="1:13" s="6" customFormat="1" ht="13.5" customHeight="1" x14ac:dyDescent="0.2">
      <c r="A11" s="486" t="s">
        <v>96</v>
      </c>
      <c r="B11" s="487">
        <v>10</v>
      </c>
      <c r="C11" s="487" t="s">
        <v>561</v>
      </c>
      <c r="D11" s="487" t="s">
        <v>561</v>
      </c>
      <c r="E11" s="487" t="s">
        <v>561</v>
      </c>
      <c r="F11" s="487" t="s">
        <v>561</v>
      </c>
      <c r="G11" s="488" t="s">
        <v>561</v>
      </c>
      <c r="H11" s="1"/>
      <c r="I11" s="1"/>
      <c r="J11" s="1"/>
      <c r="K11" s="1"/>
      <c r="L11" s="1"/>
    </row>
    <row r="12" spans="1:13" s="6" customFormat="1" ht="13.5" customHeight="1" x14ac:dyDescent="0.2">
      <c r="A12" s="89" t="s">
        <v>555</v>
      </c>
      <c r="B12" s="34">
        <v>81</v>
      </c>
      <c r="C12" s="34">
        <v>16</v>
      </c>
      <c r="D12" s="34">
        <v>26</v>
      </c>
      <c r="E12" s="34"/>
      <c r="F12" s="34"/>
      <c r="G12" s="86"/>
      <c r="H12" s="1"/>
      <c r="I12" s="1"/>
      <c r="J12" s="1"/>
      <c r="K12" s="1"/>
      <c r="L12" s="1"/>
    </row>
    <row r="13" spans="1:13" s="6" customFormat="1" ht="13.5" customHeight="1" x14ac:dyDescent="0.2">
      <c r="A13" s="57" t="s">
        <v>96</v>
      </c>
      <c r="B13" s="267">
        <v>57</v>
      </c>
      <c r="C13" s="267">
        <v>13</v>
      </c>
      <c r="D13" s="267">
        <v>24</v>
      </c>
      <c r="E13" s="267"/>
      <c r="F13" s="267"/>
      <c r="G13" s="268"/>
      <c r="H13" s="1"/>
      <c r="I13" s="1"/>
      <c r="J13" s="1"/>
      <c r="K13" s="1"/>
      <c r="L13" s="1"/>
    </row>
    <row r="14" spans="1:13" s="6" customFormat="1" ht="25.5" x14ac:dyDescent="0.2">
      <c r="A14" s="89" t="s">
        <v>556</v>
      </c>
      <c r="B14" s="34">
        <v>2</v>
      </c>
      <c r="C14" s="34">
        <v>2</v>
      </c>
      <c r="D14" s="34"/>
      <c r="E14" s="34"/>
      <c r="F14" s="34">
        <v>1</v>
      </c>
      <c r="G14" s="86">
        <v>113</v>
      </c>
      <c r="H14" s="1"/>
      <c r="I14" s="1"/>
      <c r="J14" s="1"/>
      <c r="K14" s="1"/>
      <c r="L14" s="1"/>
    </row>
    <row r="15" spans="1:13" s="6" customFormat="1" x14ac:dyDescent="0.2">
      <c r="A15" s="57" t="s">
        <v>96</v>
      </c>
      <c r="B15" s="267" t="s">
        <v>561</v>
      </c>
      <c r="C15" s="267" t="s">
        <v>561</v>
      </c>
      <c r="D15" s="267"/>
      <c r="E15" s="267"/>
      <c r="F15" s="267" t="s">
        <v>561</v>
      </c>
      <c r="G15" s="268">
        <v>28</v>
      </c>
      <c r="H15" s="1"/>
      <c r="I15" s="1"/>
      <c r="J15" s="1"/>
      <c r="K15" s="1"/>
      <c r="L15" s="1"/>
    </row>
    <row r="16" spans="1:13" x14ac:dyDescent="0.2">
      <c r="A16" s="27" t="s">
        <v>4</v>
      </c>
      <c r="B16" s="269">
        <v>220</v>
      </c>
      <c r="C16" s="269">
        <v>44</v>
      </c>
      <c r="D16" s="269">
        <v>26</v>
      </c>
      <c r="E16" s="269">
        <v>49</v>
      </c>
      <c r="F16" s="269">
        <v>43</v>
      </c>
      <c r="G16" s="270">
        <v>727</v>
      </c>
    </row>
    <row r="17" spans="1:7" ht="13.5" thickBot="1" x14ac:dyDescent="0.25">
      <c r="A17" s="129" t="s">
        <v>96</v>
      </c>
      <c r="B17" s="271">
        <v>97</v>
      </c>
      <c r="C17" s="271">
        <v>22</v>
      </c>
      <c r="D17" s="271">
        <v>24</v>
      </c>
      <c r="E17" s="271">
        <v>23</v>
      </c>
      <c r="F17" s="271">
        <v>16</v>
      </c>
      <c r="G17" s="272">
        <v>224</v>
      </c>
    </row>
    <row r="19" spans="1:7" ht="30" customHeight="1" x14ac:dyDescent="0.2">
      <c r="A19" s="575" t="s">
        <v>590</v>
      </c>
      <c r="B19" s="575"/>
      <c r="C19" s="575"/>
      <c r="D19" s="575"/>
      <c r="E19" s="575"/>
      <c r="F19" s="575"/>
      <c r="G19" s="575"/>
    </row>
    <row r="20" spans="1:7" ht="15" customHeight="1" x14ac:dyDescent="0.2">
      <c r="A20" s="585" t="s">
        <v>561</v>
      </c>
      <c r="B20" s="585"/>
      <c r="C20" s="585"/>
      <c r="D20" s="585"/>
      <c r="E20" s="585"/>
      <c r="F20" s="585"/>
      <c r="G20" s="585"/>
    </row>
    <row r="21" spans="1:7" ht="15" customHeight="1" x14ac:dyDescent="0.2">
      <c r="A21" s="585" t="s">
        <v>591</v>
      </c>
      <c r="B21" s="585"/>
      <c r="C21" s="585"/>
      <c r="D21" s="585"/>
      <c r="E21" s="585"/>
      <c r="F21" s="585"/>
      <c r="G21" s="585"/>
    </row>
    <row r="22" spans="1:7" x14ac:dyDescent="0.2">
      <c r="A22" s="1"/>
      <c r="B22" s="1"/>
      <c r="C22" s="1"/>
      <c r="D22" s="1"/>
      <c r="E22" s="1"/>
      <c r="F22" s="1"/>
    </row>
  </sheetData>
  <mergeCells count="6">
    <mergeCell ref="A19:G19"/>
    <mergeCell ref="A20:G20"/>
    <mergeCell ref="A21:G21"/>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4" workbookViewId="0">
      <selection activeCell="J13" sqref="J13"/>
    </sheetView>
  </sheetViews>
  <sheetFormatPr defaultColWidth="9.140625" defaultRowHeight="12.75" x14ac:dyDescent="0.2"/>
  <cols>
    <col min="1" max="1" width="40.7109375" style="2" customWidth="1"/>
    <col min="2" max="2" width="17.7109375" style="36" customWidth="1"/>
    <col min="3" max="7" width="10" style="36" customWidth="1"/>
    <col min="8" max="8" width="10" style="1" customWidth="1"/>
    <col min="9" max="16384" width="9.140625" style="1"/>
  </cols>
  <sheetData>
    <row r="1" spans="1:8" ht="55.5" customHeight="1" thickBot="1" x14ac:dyDescent="0.25">
      <c r="A1" s="706" t="s">
        <v>592</v>
      </c>
      <c r="B1" s="707"/>
      <c r="C1" s="708"/>
      <c r="D1" s="708"/>
      <c r="E1" s="708"/>
      <c r="F1" s="708"/>
      <c r="G1" s="708"/>
      <c r="H1" s="709"/>
    </row>
    <row r="2" spans="1:8" s="5" customFormat="1" x14ac:dyDescent="0.2">
      <c r="A2" s="613" t="s">
        <v>505</v>
      </c>
      <c r="B2" s="711" t="s">
        <v>593</v>
      </c>
      <c r="C2" s="713" t="s">
        <v>419</v>
      </c>
      <c r="D2" s="714"/>
      <c r="E2" s="714"/>
      <c r="F2" s="714"/>
      <c r="G2" s="714"/>
      <c r="H2" s="715"/>
    </row>
    <row r="3" spans="1:8" s="5" customFormat="1" x14ac:dyDescent="0.2">
      <c r="A3" s="613"/>
      <c r="B3" s="711"/>
      <c r="C3" s="716" t="s">
        <v>0</v>
      </c>
      <c r="D3" s="717"/>
      <c r="E3" s="716" t="s">
        <v>2</v>
      </c>
      <c r="F3" s="717"/>
      <c r="G3" s="716" t="s">
        <v>1</v>
      </c>
      <c r="H3" s="718"/>
    </row>
    <row r="4" spans="1:8" s="5" customFormat="1" ht="39" customHeight="1" x14ac:dyDescent="0.2">
      <c r="A4" s="710"/>
      <c r="B4" s="712"/>
      <c r="C4" s="511" t="s">
        <v>503</v>
      </c>
      <c r="D4" s="511" t="s">
        <v>504</v>
      </c>
      <c r="E4" s="511" t="s">
        <v>503</v>
      </c>
      <c r="F4" s="511" t="s">
        <v>504</v>
      </c>
      <c r="G4" s="511" t="s">
        <v>503</v>
      </c>
      <c r="H4" s="512" t="s">
        <v>504</v>
      </c>
    </row>
    <row r="5" spans="1:8" s="6" customFormat="1" ht="15.75" customHeight="1" x14ac:dyDescent="0.2">
      <c r="A5" s="89" t="s">
        <v>508</v>
      </c>
      <c r="B5" s="34" t="s">
        <v>561</v>
      </c>
      <c r="C5" s="342"/>
      <c r="D5" s="342"/>
      <c r="E5" s="342"/>
      <c r="F5" s="342"/>
      <c r="G5" s="342"/>
      <c r="H5" s="86"/>
    </row>
    <row r="6" spans="1:8" s="6" customFormat="1" ht="15.75" customHeight="1" x14ac:dyDescent="0.2">
      <c r="A6" s="166" t="s">
        <v>552</v>
      </c>
      <c r="B6" s="513">
        <v>14</v>
      </c>
      <c r="C6" s="514">
        <v>1117</v>
      </c>
      <c r="D6" s="514"/>
      <c r="E6" s="514"/>
      <c r="F6" s="514"/>
      <c r="G6" s="514">
        <v>716</v>
      </c>
      <c r="H6" s="515"/>
    </row>
    <row r="7" spans="1:8" s="6" customFormat="1" ht="15.75" customHeight="1" x14ac:dyDescent="0.2">
      <c r="A7" s="89" t="s">
        <v>553</v>
      </c>
      <c r="B7" s="34">
        <v>4</v>
      </c>
      <c r="C7" s="342"/>
      <c r="D7" s="342">
        <v>96</v>
      </c>
      <c r="E7" s="342"/>
      <c r="F7" s="342"/>
      <c r="G7" s="342"/>
      <c r="H7" s="86">
        <v>47</v>
      </c>
    </row>
    <row r="8" spans="1:8" s="6" customFormat="1" ht="15.75" customHeight="1" x14ac:dyDescent="0.2">
      <c r="A8" s="89" t="s">
        <v>554</v>
      </c>
      <c r="B8" s="34">
        <v>7</v>
      </c>
      <c r="C8" s="342"/>
      <c r="D8" s="342"/>
      <c r="E8" s="342"/>
      <c r="F8" s="342"/>
      <c r="G8" s="342">
        <v>130</v>
      </c>
      <c r="H8" s="86"/>
    </row>
    <row r="9" spans="1:8" s="6" customFormat="1" ht="15.75" customHeight="1" x14ac:dyDescent="0.2">
      <c r="A9" s="89" t="s">
        <v>555</v>
      </c>
      <c r="B9" s="34">
        <v>10</v>
      </c>
      <c r="C9" s="342">
        <v>1</v>
      </c>
      <c r="D9" s="342">
        <v>6</v>
      </c>
      <c r="E9" s="342">
        <v>1</v>
      </c>
      <c r="F9" s="342"/>
      <c r="G9" s="342">
        <v>2</v>
      </c>
      <c r="H9" s="86"/>
    </row>
    <row r="10" spans="1:8" s="6" customFormat="1" x14ac:dyDescent="0.2">
      <c r="A10" s="89" t="s">
        <v>556</v>
      </c>
      <c r="B10" s="34">
        <v>1</v>
      </c>
      <c r="C10" s="342"/>
      <c r="D10" s="342">
        <v>1</v>
      </c>
      <c r="E10" s="342"/>
      <c r="F10" s="342"/>
      <c r="G10" s="342"/>
      <c r="H10" s="86"/>
    </row>
    <row r="11" spans="1:8" ht="13.5" thickBot="1" x14ac:dyDescent="0.25">
      <c r="A11" s="24" t="s">
        <v>4</v>
      </c>
      <c r="B11" s="35">
        <f>SUM(B6:B10)</f>
        <v>36</v>
      </c>
      <c r="C11" s="343">
        <f>SUM(C5:C10)</f>
        <v>1118</v>
      </c>
      <c r="D11" s="343">
        <f>SUM(D5:D10)</f>
        <v>103</v>
      </c>
      <c r="E11" s="343">
        <f>SUM(E5:E10)</f>
        <v>1</v>
      </c>
      <c r="F11" s="343"/>
      <c r="G11" s="343">
        <f>SUM(G5:G10)</f>
        <v>848</v>
      </c>
      <c r="H11" s="87">
        <f>SUM(H5:H10)</f>
        <v>47</v>
      </c>
    </row>
    <row r="13" spans="1:8" ht="25.5" customHeight="1" x14ac:dyDescent="0.2">
      <c r="A13" s="634" t="s">
        <v>561</v>
      </c>
      <c r="B13" s="634"/>
      <c r="C13" s="634"/>
      <c r="D13" s="634"/>
      <c r="E13" s="634"/>
      <c r="F13" s="634"/>
      <c r="G13" s="634"/>
      <c r="H13" s="634"/>
    </row>
    <row r="14" spans="1:8" ht="30" customHeight="1" x14ac:dyDescent="0.2">
      <c r="A14" s="585" t="s">
        <v>561</v>
      </c>
      <c r="B14" s="585"/>
      <c r="C14" s="585"/>
      <c r="D14" s="585"/>
      <c r="E14" s="585"/>
      <c r="F14" s="585"/>
      <c r="G14" s="585"/>
      <c r="H14" s="585"/>
    </row>
    <row r="15" spans="1:8" ht="40.5" customHeight="1" x14ac:dyDescent="0.2">
      <c r="A15" s="585" t="s">
        <v>561</v>
      </c>
      <c r="B15" s="585"/>
      <c r="C15" s="585"/>
      <c r="D15" s="585"/>
      <c r="E15" s="585"/>
      <c r="F15" s="585"/>
      <c r="G15" s="585"/>
      <c r="H15" s="585"/>
    </row>
    <row r="16" spans="1:8" ht="12.75" customHeight="1" x14ac:dyDescent="0.2">
      <c r="A16" s="634" t="s">
        <v>561</v>
      </c>
      <c r="B16" s="634"/>
      <c r="C16" s="634"/>
      <c r="D16" s="634"/>
      <c r="E16" s="634"/>
      <c r="F16" s="634"/>
      <c r="G16" s="634"/>
      <c r="H16" s="634"/>
    </row>
    <row r="17" spans="1:8" x14ac:dyDescent="0.2">
      <c r="A17" s="634"/>
      <c r="B17" s="634"/>
      <c r="C17" s="634"/>
      <c r="D17" s="634"/>
      <c r="E17" s="634"/>
      <c r="F17" s="634"/>
      <c r="G17" s="634"/>
      <c r="H17" s="634"/>
    </row>
    <row r="18" spans="1:8" x14ac:dyDescent="0.2">
      <c r="A18" s="107"/>
      <c r="B18" s="107"/>
      <c r="C18" s="107"/>
      <c r="D18" s="107"/>
      <c r="E18" s="107"/>
      <c r="F18" s="107"/>
      <c r="G18" s="107"/>
      <c r="H18" s="107"/>
    </row>
  </sheetData>
  <mergeCells count="11">
    <mergeCell ref="A13:H13"/>
    <mergeCell ref="A14:H14"/>
    <mergeCell ref="A15:H15"/>
    <mergeCell ref="A16:H17"/>
    <mergeCell ref="A1:H1"/>
    <mergeCell ref="A2:A4"/>
    <mergeCell ref="B2:B4"/>
    <mergeCell ref="C2:H2"/>
    <mergeCell ref="C3:D3"/>
    <mergeCell ref="E3:F3"/>
    <mergeCell ref="G3:H3"/>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activeCell="F13" sqref="F13"/>
    </sheetView>
  </sheetViews>
  <sheetFormatPr defaultColWidth="9.140625" defaultRowHeight="12.75" x14ac:dyDescent="0.2"/>
  <cols>
    <col min="1" max="1" width="55.42578125" style="2" customWidth="1"/>
    <col min="2" max="2" width="17.140625" style="36"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25.5" customHeight="1" x14ac:dyDescent="0.2">
      <c r="A1" s="570" t="s">
        <v>443</v>
      </c>
      <c r="B1" s="722"/>
      <c r="C1" s="722"/>
      <c r="D1" s="722"/>
      <c r="E1" s="723"/>
      <c r="G1" s="729" t="s">
        <v>366</v>
      </c>
      <c r="H1" s="730"/>
      <c r="I1" s="730"/>
      <c r="J1" s="730"/>
      <c r="K1" s="730"/>
    </row>
    <row r="2" spans="1:11" ht="16.5" customHeight="1" x14ac:dyDescent="0.2">
      <c r="A2" s="14" t="s">
        <v>505</v>
      </c>
      <c r="B2" s="724"/>
      <c r="C2" s="725"/>
      <c r="D2" s="725"/>
      <c r="E2" s="726"/>
      <c r="G2" s="731" t="s">
        <v>370</v>
      </c>
      <c r="H2" s="731"/>
      <c r="I2" s="731"/>
      <c r="J2" s="213" t="s">
        <v>367</v>
      </c>
      <c r="K2" s="189" t="s">
        <v>368</v>
      </c>
    </row>
    <row r="3" spans="1:11" ht="18" customHeight="1" x14ac:dyDescent="0.2">
      <c r="A3" s="195"/>
      <c r="B3" s="196" t="s">
        <v>88</v>
      </c>
      <c r="C3" s="196" t="s">
        <v>89</v>
      </c>
      <c r="D3" s="208" t="s">
        <v>362</v>
      </c>
      <c r="E3" s="50" t="s">
        <v>363</v>
      </c>
      <c r="G3" s="731"/>
      <c r="H3" s="731"/>
      <c r="I3" s="731"/>
      <c r="J3" s="213">
        <f>SUM(D9:D11)</f>
        <v>359</v>
      </c>
      <c r="K3" s="214">
        <f>SUM(E9:E11)</f>
        <v>20159876</v>
      </c>
    </row>
    <row r="4" spans="1:11" ht="16.5" customHeight="1" x14ac:dyDescent="0.2">
      <c r="A4" s="17" t="s">
        <v>594</v>
      </c>
      <c r="B4" s="71"/>
      <c r="C4" s="71"/>
      <c r="D4" s="209">
        <v>5</v>
      </c>
      <c r="E4" s="212"/>
      <c r="G4" s="731"/>
      <c r="H4" s="731"/>
      <c r="I4" s="731"/>
      <c r="J4" s="732" t="s">
        <v>369</v>
      </c>
      <c r="K4" s="732"/>
    </row>
    <row r="5" spans="1:11" ht="15.75" customHeight="1" x14ac:dyDescent="0.2">
      <c r="A5" s="17" t="s">
        <v>110</v>
      </c>
      <c r="B5" s="7">
        <v>6</v>
      </c>
      <c r="C5" s="7">
        <v>3</v>
      </c>
      <c r="D5" s="12">
        <f>SUM(B5:C5)</f>
        <v>9</v>
      </c>
      <c r="E5" s="212"/>
      <c r="G5" s="731"/>
      <c r="H5" s="731"/>
      <c r="I5" s="731"/>
      <c r="J5" s="733">
        <f>K3/J3</f>
        <v>56155.643454038996</v>
      </c>
      <c r="K5" s="733"/>
    </row>
    <row r="6" spans="1:11" ht="16.5" customHeight="1" x14ac:dyDescent="0.2">
      <c r="A6" s="17" t="s">
        <v>595</v>
      </c>
      <c r="B6" s="7">
        <v>4</v>
      </c>
      <c r="C6" s="8">
        <v>0</v>
      </c>
      <c r="D6" s="210">
        <f>SUM(B6:C6)</f>
        <v>4</v>
      </c>
      <c r="E6" s="212"/>
    </row>
    <row r="7" spans="1:11" ht="17.25" customHeight="1" x14ac:dyDescent="0.2">
      <c r="A7" s="17" t="s">
        <v>111</v>
      </c>
      <c r="B7" s="7">
        <v>27</v>
      </c>
      <c r="C7" s="7">
        <v>0</v>
      </c>
      <c r="D7" s="209">
        <f>SUM(B7:C7)</f>
        <v>27</v>
      </c>
      <c r="E7" s="212"/>
    </row>
    <row r="8" spans="1:11" ht="17.25" customHeight="1" x14ac:dyDescent="0.2">
      <c r="A8" s="203" t="s">
        <v>365</v>
      </c>
      <c r="B8" s="140">
        <v>21</v>
      </c>
      <c r="C8" s="140">
        <v>0</v>
      </c>
      <c r="D8" s="211">
        <f>SUM(B8:C8)</f>
        <v>21</v>
      </c>
      <c r="E8" s="212"/>
    </row>
    <row r="9" spans="1:11" ht="17.25" customHeight="1" x14ac:dyDescent="0.2">
      <c r="A9" s="21" t="s">
        <v>364</v>
      </c>
      <c r="B9" s="140">
        <v>4</v>
      </c>
      <c r="C9" s="140">
        <v>0</v>
      </c>
      <c r="D9" s="211">
        <f>SUM(B9:C9)</f>
        <v>4</v>
      </c>
      <c r="E9" s="264">
        <v>148520</v>
      </c>
    </row>
    <row r="10" spans="1:11" ht="17.25" customHeight="1" x14ac:dyDescent="0.2">
      <c r="A10" s="21" t="s">
        <v>596</v>
      </c>
      <c r="B10" s="71"/>
      <c r="C10" s="71"/>
      <c r="D10" s="211">
        <v>349</v>
      </c>
      <c r="E10" s="264">
        <v>19607856</v>
      </c>
    </row>
    <row r="11" spans="1:11" ht="17.25" customHeight="1" thickBot="1" x14ac:dyDescent="0.25">
      <c r="A11" s="207" t="s">
        <v>597</v>
      </c>
      <c r="B11" s="141"/>
      <c r="C11" s="141"/>
      <c r="D11" s="106">
        <v>6</v>
      </c>
      <c r="E11" s="265">
        <v>403500</v>
      </c>
    </row>
    <row r="12" spans="1:11" ht="17.25" customHeight="1" x14ac:dyDescent="0.2">
      <c r="A12" s="84"/>
      <c r="B12" s="84"/>
      <c r="C12" s="84"/>
      <c r="D12" s="84"/>
      <c r="E12" s="84"/>
    </row>
    <row r="13" spans="1:11" ht="15.75" customHeight="1" x14ac:dyDescent="0.2">
      <c r="A13" s="721" t="s">
        <v>561</v>
      </c>
      <c r="B13" s="721"/>
      <c r="C13" s="721"/>
      <c r="D13" s="721"/>
      <c r="E13" s="721"/>
      <c r="F13" s="56"/>
    </row>
    <row r="14" spans="1:11" ht="15" customHeight="1" x14ac:dyDescent="0.2">
      <c r="A14" s="634" t="s">
        <v>561</v>
      </c>
      <c r="B14" s="634"/>
      <c r="C14" s="634"/>
      <c r="D14" s="634"/>
      <c r="E14" s="634"/>
      <c r="F14" s="56"/>
    </row>
    <row r="15" spans="1:11" ht="30" customHeight="1" x14ac:dyDescent="0.2">
      <c r="A15" s="683" t="s">
        <v>561</v>
      </c>
      <c r="B15" s="683"/>
      <c r="C15" s="683"/>
      <c r="D15" s="683"/>
      <c r="E15" s="683"/>
    </row>
    <row r="16" spans="1:11" ht="75" customHeight="1" x14ac:dyDescent="0.2">
      <c r="A16" s="727" t="s">
        <v>561</v>
      </c>
      <c r="B16" s="728"/>
      <c r="C16" s="728"/>
      <c r="D16" s="728"/>
      <c r="E16" s="728"/>
      <c r="F16" s="197"/>
      <c r="G16" s="197"/>
    </row>
    <row r="17" spans="1:7" ht="75" customHeight="1" x14ac:dyDescent="0.2">
      <c r="A17" s="719" t="s">
        <v>561</v>
      </c>
      <c r="B17" s="720"/>
      <c r="C17" s="720"/>
      <c r="D17" s="720"/>
      <c r="E17" s="720"/>
      <c r="F17" s="198"/>
      <c r="G17" s="198"/>
    </row>
    <row r="18" spans="1:7" ht="75" customHeight="1" x14ac:dyDescent="0.2">
      <c r="A18" s="719" t="s">
        <v>561</v>
      </c>
      <c r="B18" s="720"/>
      <c r="C18" s="720"/>
      <c r="D18" s="720"/>
      <c r="E18" s="720"/>
      <c r="F18" s="198"/>
      <c r="G18" s="198"/>
    </row>
    <row r="19" spans="1:7" ht="60" customHeight="1" x14ac:dyDescent="0.2">
      <c r="A19" s="719" t="s">
        <v>561</v>
      </c>
      <c r="B19" s="720"/>
      <c r="C19" s="720"/>
      <c r="D19" s="720"/>
      <c r="E19" s="720"/>
      <c r="F19" s="198"/>
      <c r="G19" s="198"/>
    </row>
  </sheetData>
  <mergeCells count="13">
    <mergeCell ref="G1:K1"/>
    <mergeCell ref="G2:I5"/>
    <mergeCell ref="J4:K4"/>
    <mergeCell ref="J5:K5"/>
    <mergeCell ref="A18:E18"/>
    <mergeCell ref="A19:E19"/>
    <mergeCell ref="A14:E14"/>
    <mergeCell ref="A13:E13"/>
    <mergeCell ref="A1:E1"/>
    <mergeCell ref="B2:E2"/>
    <mergeCell ref="A15:E15"/>
    <mergeCell ref="A16:E16"/>
    <mergeCell ref="A17:E17"/>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activeCell="B3" sqref="B3:B10"/>
    </sheetView>
  </sheetViews>
  <sheetFormatPr defaultColWidth="9.140625" defaultRowHeight="12.75" x14ac:dyDescent="0.2"/>
  <cols>
    <col min="1" max="1" width="22.7109375" style="2" customWidth="1"/>
    <col min="2" max="2" width="15.7109375" style="3" customWidth="1"/>
    <col min="3" max="3" width="6.140625" style="1" customWidth="1"/>
    <col min="4" max="16384" width="9.140625" style="1"/>
  </cols>
  <sheetData>
    <row r="1" spans="1:2" ht="25.5" customHeight="1" x14ac:dyDescent="0.2">
      <c r="A1" s="734" t="s">
        <v>375</v>
      </c>
      <c r="B1" s="547"/>
    </row>
    <row r="2" spans="1:2" s="5" customFormat="1" ht="25.5" x14ac:dyDescent="0.2">
      <c r="A2" s="14" t="s">
        <v>505</v>
      </c>
      <c r="B2" s="88" t="s">
        <v>40</v>
      </c>
    </row>
    <row r="3" spans="1:2" ht="25.5" x14ac:dyDescent="0.2">
      <c r="A3" s="17" t="s">
        <v>43</v>
      </c>
      <c r="B3" s="344" t="s">
        <v>507</v>
      </c>
    </row>
    <row r="4" spans="1:2" ht="25.5" customHeight="1" x14ac:dyDescent="0.2">
      <c r="A4" s="17" t="s">
        <v>44</v>
      </c>
      <c r="B4" s="345">
        <v>104</v>
      </c>
    </row>
    <row r="5" spans="1:2" ht="38.25" x14ac:dyDescent="0.2">
      <c r="A5" s="163" t="s">
        <v>454</v>
      </c>
      <c r="B5" s="345">
        <v>1329</v>
      </c>
    </row>
    <row r="6" spans="1:2" ht="38.25" x14ac:dyDescent="0.2">
      <c r="A6" s="163" t="s">
        <v>455</v>
      </c>
      <c r="B6" s="345">
        <v>1329</v>
      </c>
    </row>
    <row r="7" spans="1:2" s="4" customFormat="1" x14ac:dyDescent="0.2">
      <c r="A7" s="64" t="s">
        <v>456</v>
      </c>
      <c r="B7" s="345">
        <v>232444</v>
      </c>
    </row>
    <row r="8" spans="1:2" ht="38.25" x14ac:dyDescent="0.2">
      <c r="A8" s="17" t="s">
        <v>457</v>
      </c>
      <c r="B8" s="345">
        <v>152763</v>
      </c>
    </row>
    <row r="9" spans="1:2" s="2" customFormat="1" ht="45" customHeight="1" x14ac:dyDescent="0.2">
      <c r="A9" s="17" t="s">
        <v>458</v>
      </c>
      <c r="B9" s="346">
        <v>65635</v>
      </c>
    </row>
    <row r="10" spans="1:2" ht="39" thickBot="1" x14ac:dyDescent="0.25">
      <c r="A10" s="207" t="s">
        <v>459</v>
      </c>
      <c r="B10" s="347">
        <v>24559</v>
      </c>
    </row>
    <row r="12" spans="1:2" ht="15.75" x14ac:dyDescent="0.2">
      <c r="A12" s="48"/>
    </row>
    <row r="13" spans="1:2" ht="15.75" x14ac:dyDescent="0.2">
      <c r="A13" s="48"/>
    </row>
  </sheetData>
  <mergeCells count="1">
    <mergeCell ref="A1:B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A15" sqref="A15:XFD15"/>
    </sheetView>
  </sheetViews>
  <sheetFormatPr defaultColWidth="9.140625" defaultRowHeight="12.75" x14ac:dyDescent="0.2"/>
  <cols>
    <col min="1" max="1" width="38.5703125" style="2" customWidth="1"/>
    <col min="2" max="2" width="14.5703125" style="1" customWidth="1"/>
    <col min="3" max="16384" width="9.140625" style="1"/>
  </cols>
  <sheetData>
    <row r="1" spans="1:2" ht="25.5" customHeight="1" x14ac:dyDescent="0.2">
      <c r="A1" s="682" t="s">
        <v>374</v>
      </c>
      <c r="B1" s="670"/>
    </row>
    <row r="2" spans="1:2" s="5" customFormat="1" ht="30" customHeight="1" x14ac:dyDescent="0.2">
      <c r="A2" s="14" t="s">
        <v>505</v>
      </c>
      <c r="B2" s="28" t="s">
        <v>40</v>
      </c>
    </row>
    <row r="3" spans="1:2" s="6" customFormat="1" ht="12.75" customHeight="1" x14ac:dyDescent="0.2">
      <c r="A3" s="29" t="s">
        <v>45</v>
      </c>
      <c r="B3" s="30">
        <v>4789</v>
      </c>
    </row>
    <row r="4" spans="1:2" s="6" customFormat="1" ht="12.75" customHeight="1" x14ac:dyDescent="0.2">
      <c r="A4" s="29" t="s">
        <v>404</v>
      </c>
      <c r="B4" s="30">
        <v>4603</v>
      </c>
    </row>
    <row r="5" spans="1:2" s="6" customFormat="1" ht="12.75" customHeight="1" x14ac:dyDescent="0.2">
      <c r="A5" s="29" t="s">
        <v>403</v>
      </c>
      <c r="B5" s="30">
        <v>186</v>
      </c>
    </row>
    <row r="6" spans="1:2" s="6" customFormat="1" ht="12.75" customHeight="1" x14ac:dyDescent="0.2">
      <c r="A6" s="29" t="s">
        <v>46</v>
      </c>
      <c r="B6" s="30">
        <v>145929</v>
      </c>
    </row>
    <row r="7" spans="1:2" s="6" customFormat="1" ht="12.75" customHeight="1" x14ac:dyDescent="0.2">
      <c r="A7" s="29" t="s">
        <v>434</v>
      </c>
      <c r="B7" s="30">
        <v>141843</v>
      </c>
    </row>
    <row r="8" spans="1:2" s="6" customFormat="1" ht="12.75" customHeight="1" x14ac:dyDescent="0.2">
      <c r="A8" s="29" t="s">
        <v>435</v>
      </c>
      <c r="B8" s="30">
        <v>4086</v>
      </c>
    </row>
    <row r="9" spans="1:2" s="6" customFormat="1" ht="38.25" x14ac:dyDescent="0.2">
      <c r="A9" s="57" t="s">
        <v>73</v>
      </c>
      <c r="B9" s="58">
        <v>187</v>
      </c>
    </row>
    <row r="10" spans="1:2" s="6" customFormat="1" ht="25.5" x14ac:dyDescent="0.2">
      <c r="A10" s="57" t="s">
        <v>598</v>
      </c>
      <c r="B10" s="58">
        <v>8</v>
      </c>
    </row>
    <row r="11" spans="1:2" s="6" customFormat="1" ht="13.5" thickBot="1" x14ac:dyDescent="0.25">
      <c r="A11" s="124" t="s">
        <v>599</v>
      </c>
      <c r="B11" s="122">
        <v>2</v>
      </c>
    </row>
    <row r="13" spans="1:2" ht="56.25" customHeight="1" x14ac:dyDescent="0.2">
      <c r="A13" s="585" t="s">
        <v>561</v>
      </c>
      <c r="B13" s="585"/>
    </row>
    <row r="14" spans="1:2" ht="57" customHeight="1" x14ac:dyDescent="0.2">
      <c r="A14" s="585" t="s">
        <v>561</v>
      </c>
      <c r="B14" s="585"/>
    </row>
    <row r="15" spans="1:2" x14ac:dyDescent="0.2">
      <c r="A15" s="2" t="s">
        <v>561</v>
      </c>
    </row>
    <row r="16" spans="1:2" ht="66" customHeight="1" x14ac:dyDescent="0.2">
      <c r="A16" s="735" t="s">
        <v>561</v>
      </c>
      <c r="B16" s="735"/>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1"/>
  <sheetViews>
    <sheetView workbookViewId="0">
      <selection activeCell="C108" sqref="C108"/>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23" ht="25.5" customHeight="1" x14ac:dyDescent="0.2">
      <c r="A1" s="541" t="s">
        <v>601</v>
      </c>
      <c r="B1" s="542"/>
      <c r="C1" s="542"/>
      <c r="D1" s="542"/>
      <c r="E1" s="542"/>
      <c r="F1" s="542"/>
      <c r="G1" s="542"/>
      <c r="H1" s="542"/>
      <c r="I1" s="542"/>
      <c r="J1" s="542"/>
      <c r="K1" s="543"/>
      <c r="M1" s="529"/>
      <c r="N1" s="529"/>
      <c r="O1" s="529"/>
      <c r="P1" s="529"/>
      <c r="Q1" s="529"/>
      <c r="R1" s="529"/>
      <c r="S1" s="529"/>
      <c r="T1" s="529"/>
      <c r="U1" s="529"/>
      <c r="V1" s="529"/>
      <c r="W1" s="529"/>
    </row>
    <row r="2" spans="1:23" s="5" customFormat="1" ht="38.25" customHeight="1" x14ac:dyDescent="0.2">
      <c r="A2" s="307" t="s">
        <v>505</v>
      </c>
      <c r="B2" s="308"/>
      <c r="C2" s="534" t="s">
        <v>0</v>
      </c>
      <c r="D2" s="544"/>
      <c r="E2" s="534" t="s">
        <v>2</v>
      </c>
      <c r="F2" s="544"/>
      <c r="G2" s="534" t="s">
        <v>1</v>
      </c>
      <c r="H2" s="544"/>
      <c r="I2" s="536" t="s">
        <v>3</v>
      </c>
      <c r="J2" s="537"/>
      <c r="K2" s="309" t="s">
        <v>4</v>
      </c>
      <c r="N2" s="70"/>
      <c r="O2" s="70"/>
      <c r="P2" s="70"/>
      <c r="Q2" s="70"/>
      <c r="R2" s="70"/>
      <c r="S2" s="70"/>
      <c r="T2" s="70"/>
      <c r="U2" s="70"/>
      <c r="V2" s="70"/>
      <c r="W2" s="70"/>
    </row>
    <row r="3" spans="1:23" s="5" customFormat="1" ht="13.5" customHeight="1" thickBot="1" x14ac:dyDescent="0.25">
      <c r="A3" s="310"/>
      <c r="B3" s="311"/>
      <c r="C3" s="312" t="s">
        <v>5</v>
      </c>
      <c r="D3" s="312" t="s">
        <v>6</v>
      </c>
      <c r="E3" s="312" t="s">
        <v>5</v>
      </c>
      <c r="F3" s="312" t="s">
        <v>6</v>
      </c>
      <c r="G3" s="312" t="s">
        <v>5</v>
      </c>
      <c r="H3" s="312" t="s">
        <v>6</v>
      </c>
      <c r="I3" s="313" t="s">
        <v>5</v>
      </c>
      <c r="J3" s="313" t="s">
        <v>6</v>
      </c>
      <c r="K3" s="314"/>
      <c r="M3" s="51"/>
    </row>
    <row r="4" spans="1:23" s="6" customFormat="1" ht="15" customHeight="1" x14ac:dyDescent="0.2">
      <c r="A4" s="273" t="s">
        <v>508</v>
      </c>
      <c r="B4" s="538"/>
      <c r="C4" s="539"/>
      <c r="D4" s="539"/>
      <c r="E4" s="539"/>
      <c r="F4" s="539"/>
      <c r="G4" s="539"/>
      <c r="H4" s="539"/>
      <c r="I4" s="539"/>
      <c r="J4" s="539"/>
      <c r="K4" s="540"/>
      <c r="M4" s="51"/>
    </row>
    <row r="5" spans="1:23" s="2" customFormat="1" x14ac:dyDescent="0.2">
      <c r="A5" s="315" t="s">
        <v>462</v>
      </c>
      <c r="B5" s="316" t="s">
        <v>461</v>
      </c>
      <c r="C5" s="523"/>
      <c r="D5" s="524"/>
      <c r="E5" s="524"/>
      <c r="F5" s="524"/>
      <c r="G5" s="524"/>
      <c r="H5" s="524"/>
      <c r="I5" s="524"/>
      <c r="J5" s="524"/>
      <c r="K5" s="525"/>
    </row>
    <row r="6" spans="1:23" x14ac:dyDescent="0.2">
      <c r="A6" s="163" t="s">
        <v>476</v>
      </c>
      <c r="B6" s="317" t="s">
        <v>463</v>
      </c>
      <c r="C6" s="143"/>
      <c r="D6" s="143"/>
      <c r="E6" s="143"/>
      <c r="F6" s="143"/>
      <c r="G6" s="143"/>
      <c r="H6" s="143"/>
      <c r="I6" s="143"/>
      <c r="J6" s="143"/>
      <c r="K6" s="142">
        <f t="shared" ref="K6:K16" si="0">SUM(C6:J6)</f>
        <v>0</v>
      </c>
    </row>
    <row r="7" spans="1:23" x14ac:dyDescent="0.2">
      <c r="A7" s="163" t="s">
        <v>477</v>
      </c>
      <c r="B7" s="317" t="s">
        <v>464</v>
      </c>
      <c r="C7" s="143"/>
      <c r="D7" s="143"/>
      <c r="E7" s="143"/>
      <c r="F7" s="143"/>
      <c r="G7" s="143"/>
      <c r="H7" s="143"/>
      <c r="I7" s="126"/>
      <c r="J7" s="144"/>
      <c r="K7" s="142">
        <f t="shared" si="0"/>
        <v>0</v>
      </c>
    </row>
    <row r="8" spans="1:23" x14ac:dyDescent="0.2">
      <c r="A8" s="163" t="s">
        <v>478</v>
      </c>
      <c r="B8" s="317" t="s">
        <v>465</v>
      </c>
      <c r="C8" s="143"/>
      <c r="D8" s="143"/>
      <c r="E8" s="143"/>
      <c r="F8" s="143"/>
      <c r="G8" s="143"/>
      <c r="H8" s="143"/>
      <c r="I8" s="126"/>
      <c r="J8" s="144"/>
      <c r="K8" s="142">
        <f t="shared" si="0"/>
        <v>0</v>
      </c>
    </row>
    <row r="9" spans="1:23" x14ac:dyDescent="0.2">
      <c r="A9" s="163" t="s">
        <v>479</v>
      </c>
      <c r="B9" s="317" t="s">
        <v>466</v>
      </c>
      <c r="C9" s="143"/>
      <c r="D9" s="143"/>
      <c r="E9" s="143"/>
      <c r="F9" s="143"/>
      <c r="G9" s="143"/>
      <c r="H9" s="143"/>
      <c r="I9" s="126"/>
      <c r="J9" s="144"/>
      <c r="K9" s="142">
        <f t="shared" si="0"/>
        <v>0</v>
      </c>
    </row>
    <row r="10" spans="1:23" x14ac:dyDescent="0.2">
      <c r="A10" s="163" t="s">
        <v>480</v>
      </c>
      <c r="B10" s="317" t="s">
        <v>467</v>
      </c>
      <c r="C10" s="143"/>
      <c r="D10" s="143"/>
      <c r="E10" s="143"/>
      <c r="F10" s="143"/>
      <c r="G10" s="143"/>
      <c r="H10" s="143"/>
      <c r="I10" s="126"/>
      <c r="J10" s="144"/>
      <c r="K10" s="142">
        <f t="shared" si="0"/>
        <v>0</v>
      </c>
    </row>
    <row r="11" spans="1:23" x14ac:dyDescent="0.2">
      <c r="A11" s="163" t="s">
        <v>481</v>
      </c>
      <c r="B11" s="317" t="s">
        <v>468</v>
      </c>
      <c r="C11" s="143"/>
      <c r="D11" s="143"/>
      <c r="E11" s="143"/>
      <c r="F11" s="143"/>
      <c r="G11" s="143"/>
      <c r="H11" s="143"/>
      <c r="I11" s="126"/>
      <c r="J11" s="144"/>
      <c r="K11" s="142">
        <f t="shared" si="0"/>
        <v>0</v>
      </c>
    </row>
    <row r="12" spans="1:23" x14ac:dyDescent="0.2">
      <c r="A12" s="163" t="s">
        <v>475</v>
      </c>
      <c r="B12" s="317" t="s">
        <v>469</v>
      </c>
      <c r="C12" s="143"/>
      <c r="D12" s="143"/>
      <c r="E12" s="143"/>
      <c r="F12" s="143"/>
      <c r="G12" s="143"/>
      <c r="H12" s="143"/>
      <c r="I12" s="126"/>
      <c r="J12" s="144"/>
      <c r="K12" s="142">
        <f t="shared" si="0"/>
        <v>0</v>
      </c>
    </row>
    <row r="13" spans="1:23" x14ac:dyDescent="0.2">
      <c r="A13" s="163" t="s">
        <v>482</v>
      </c>
      <c r="B13" s="317" t="s">
        <v>470</v>
      </c>
      <c r="C13" s="143"/>
      <c r="D13" s="143"/>
      <c r="E13" s="143"/>
      <c r="F13" s="143"/>
      <c r="G13" s="143">
        <v>5</v>
      </c>
      <c r="H13" s="143">
        <v>1</v>
      </c>
      <c r="I13" s="126">
        <v>5</v>
      </c>
      <c r="J13" s="144">
        <v>4</v>
      </c>
      <c r="K13" s="142">
        <f t="shared" si="0"/>
        <v>15</v>
      </c>
    </row>
    <row r="14" spans="1:23" x14ac:dyDescent="0.2">
      <c r="A14" s="163" t="s">
        <v>483</v>
      </c>
      <c r="B14" s="317" t="s">
        <v>471</v>
      </c>
      <c r="C14" s="143"/>
      <c r="D14" s="143"/>
      <c r="E14" s="143"/>
      <c r="F14" s="143"/>
      <c r="G14" s="143"/>
      <c r="H14" s="143"/>
      <c r="I14" s="126"/>
      <c r="J14" s="144"/>
      <c r="K14" s="142">
        <f t="shared" si="0"/>
        <v>0</v>
      </c>
    </row>
    <row r="15" spans="1:23" ht="12.75" customHeight="1" x14ac:dyDescent="0.2">
      <c r="A15" s="163" t="s">
        <v>484</v>
      </c>
      <c r="B15" s="317" t="s">
        <v>472</v>
      </c>
      <c r="C15" s="143"/>
      <c r="D15" s="143"/>
      <c r="E15" s="143"/>
      <c r="F15" s="143"/>
      <c r="G15" s="143"/>
      <c r="H15" s="143"/>
      <c r="I15" s="126"/>
      <c r="J15" s="144"/>
      <c r="K15" s="142">
        <f t="shared" si="0"/>
        <v>0</v>
      </c>
    </row>
    <row r="16" spans="1:23" x14ac:dyDescent="0.2">
      <c r="A16" s="163" t="s">
        <v>474</v>
      </c>
      <c r="B16" s="317" t="s">
        <v>473</v>
      </c>
      <c r="C16" s="143"/>
      <c r="D16" s="143"/>
      <c r="E16" s="143"/>
      <c r="F16" s="143"/>
      <c r="G16" s="143"/>
      <c r="H16" s="143"/>
      <c r="I16" s="126"/>
      <c r="J16" s="144"/>
      <c r="K16" s="142">
        <f t="shared" si="0"/>
        <v>0</v>
      </c>
    </row>
    <row r="17" spans="1:11" x14ac:dyDescent="0.2">
      <c r="A17" s="318" t="s">
        <v>92</v>
      </c>
      <c r="B17" s="319" t="s">
        <v>93</v>
      </c>
      <c r="C17" s="157">
        <f t="shared" ref="C17:K17" si="1">SUM(C6:C16)</f>
        <v>0</v>
      </c>
      <c r="D17" s="157">
        <f t="shared" si="1"/>
        <v>0</v>
      </c>
      <c r="E17" s="157">
        <f t="shared" si="1"/>
        <v>0</v>
      </c>
      <c r="F17" s="157">
        <f t="shared" si="1"/>
        <v>0</v>
      </c>
      <c r="G17" s="157">
        <f t="shared" si="1"/>
        <v>5</v>
      </c>
      <c r="H17" s="157">
        <f t="shared" si="1"/>
        <v>1</v>
      </c>
      <c r="I17" s="157">
        <f t="shared" si="1"/>
        <v>5</v>
      </c>
      <c r="J17" s="157">
        <f t="shared" si="1"/>
        <v>4</v>
      </c>
      <c r="K17" s="142">
        <f t="shared" si="1"/>
        <v>15</v>
      </c>
    </row>
    <row r="18" spans="1:11" s="6" customFormat="1" x14ac:dyDescent="0.2">
      <c r="A18" s="166" t="s">
        <v>552</v>
      </c>
      <c r="B18" s="320"/>
      <c r="C18" s="526"/>
      <c r="D18" s="527"/>
      <c r="E18" s="527"/>
      <c r="F18" s="527"/>
      <c r="G18" s="527"/>
      <c r="H18" s="527"/>
      <c r="I18" s="527"/>
      <c r="J18" s="527"/>
      <c r="K18" s="528"/>
    </row>
    <row r="19" spans="1:11" s="2" customFormat="1" x14ac:dyDescent="0.2">
      <c r="A19" s="315" t="s">
        <v>462</v>
      </c>
      <c r="B19" s="316" t="s">
        <v>461</v>
      </c>
      <c r="C19" s="523"/>
      <c r="D19" s="524"/>
      <c r="E19" s="524"/>
      <c r="F19" s="524"/>
      <c r="G19" s="524"/>
      <c r="H19" s="524"/>
      <c r="I19" s="524"/>
      <c r="J19" s="524"/>
      <c r="K19" s="525"/>
    </row>
    <row r="20" spans="1:11" x14ac:dyDescent="0.2">
      <c r="A20" s="163" t="s">
        <v>476</v>
      </c>
      <c r="B20" s="317" t="s">
        <v>463</v>
      </c>
      <c r="C20" s="143"/>
      <c r="D20" s="143"/>
      <c r="E20" s="143"/>
      <c r="F20" s="143"/>
      <c r="G20" s="143"/>
      <c r="H20" s="143"/>
      <c r="I20" s="126"/>
      <c r="J20" s="144"/>
      <c r="K20" s="142">
        <f t="shared" ref="K20:K30" si="2">SUM(C20:J20)</f>
        <v>0</v>
      </c>
    </row>
    <row r="21" spans="1:11" x14ac:dyDescent="0.2">
      <c r="A21" s="163" t="s">
        <v>477</v>
      </c>
      <c r="B21" s="317" t="s">
        <v>464</v>
      </c>
      <c r="C21" s="143"/>
      <c r="D21" s="143"/>
      <c r="E21" s="143"/>
      <c r="F21" s="143"/>
      <c r="G21" s="143"/>
      <c r="H21" s="143"/>
      <c r="I21" s="126"/>
      <c r="J21" s="144"/>
      <c r="K21" s="142">
        <f t="shared" si="2"/>
        <v>0</v>
      </c>
    </row>
    <row r="22" spans="1:11" x14ac:dyDescent="0.2">
      <c r="A22" s="163" t="s">
        <v>478</v>
      </c>
      <c r="B22" s="317" t="s">
        <v>465</v>
      </c>
      <c r="C22" s="143"/>
      <c r="D22" s="143"/>
      <c r="E22" s="143"/>
      <c r="F22" s="143"/>
      <c r="G22" s="143"/>
      <c r="H22" s="143"/>
      <c r="I22" s="126"/>
      <c r="J22" s="144"/>
      <c r="K22" s="142">
        <f t="shared" si="2"/>
        <v>0</v>
      </c>
    </row>
    <row r="23" spans="1:11" x14ac:dyDescent="0.2">
      <c r="A23" s="163" t="s">
        <v>479</v>
      </c>
      <c r="B23" s="317" t="s">
        <v>466</v>
      </c>
      <c r="C23" s="143"/>
      <c r="D23" s="143"/>
      <c r="E23" s="143"/>
      <c r="F23" s="143"/>
      <c r="G23" s="143"/>
      <c r="H23" s="143"/>
      <c r="I23" s="126"/>
      <c r="J23" s="144"/>
      <c r="K23" s="142">
        <f t="shared" si="2"/>
        <v>0</v>
      </c>
    </row>
    <row r="24" spans="1:11" x14ac:dyDescent="0.2">
      <c r="A24" s="163" t="s">
        <v>480</v>
      </c>
      <c r="B24" s="317" t="s">
        <v>467</v>
      </c>
      <c r="C24" s="143">
        <v>4</v>
      </c>
      <c r="D24" s="143">
        <v>1</v>
      </c>
      <c r="E24" s="143"/>
      <c r="F24" s="143"/>
      <c r="G24" s="143">
        <v>4</v>
      </c>
      <c r="H24" s="143">
        <v>2</v>
      </c>
      <c r="I24" s="126">
        <v>5</v>
      </c>
      <c r="J24" s="144">
        <v>5</v>
      </c>
      <c r="K24" s="142">
        <f t="shared" si="2"/>
        <v>21</v>
      </c>
    </row>
    <row r="25" spans="1:11" x14ac:dyDescent="0.2">
      <c r="A25" s="163" t="s">
        <v>481</v>
      </c>
      <c r="B25" s="317" t="s">
        <v>468</v>
      </c>
      <c r="C25" s="143"/>
      <c r="D25" s="143"/>
      <c r="E25" s="143"/>
      <c r="F25" s="143"/>
      <c r="G25" s="143"/>
      <c r="H25" s="143"/>
      <c r="I25" s="126"/>
      <c r="J25" s="144"/>
      <c r="K25" s="142">
        <f t="shared" si="2"/>
        <v>0</v>
      </c>
    </row>
    <row r="26" spans="1:11" x14ac:dyDescent="0.2">
      <c r="A26" s="163" t="s">
        <v>475</v>
      </c>
      <c r="B26" s="317" t="s">
        <v>469</v>
      </c>
      <c r="C26" s="143"/>
      <c r="D26" s="143"/>
      <c r="E26" s="143"/>
      <c r="F26" s="143"/>
      <c r="G26" s="143"/>
      <c r="H26" s="143"/>
      <c r="I26" s="126"/>
      <c r="J26" s="144"/>
      <c r="K26" s="142">
        <f t="shared" si="2"/>
        <v>0</v>
      </c>
    </row>
    <row r="27" spans="1:11" x14ac:dyDescent="0.2">
      <c r="A27" s="163" t="s">
        <v>482</v>
      </c>
      <c r="B27" s="317" t="s">
        <v>470</v>
      </c>
      <c r="C27" s="143"/>
      <c r="D27" s="143"/>
      <c r="E27" s="143"/>
      <c r="F27" s="143"/>
      <c r="G27" s="143"/>
      <c r="H27" s="143"/>
      <c r="I27" s="126"/>
      <c r="J27" s="144"/>
      <c r="K27" s="142">
        <f t="shared" si="2"/>
        <v>0</v>
      </c>
    </row>
    <row r="28" spans="1:11" x14ac:dyDescent="0.2">
      <c r="A28" s="163" t="s">
        <v>483</v>
      </c>
      <c r="B28" s="317" t="s">
        <v>471</v>
      </c>
      <c r="C28" s="143"/>
      <c r="D28" s="143"/>
      <c r="E28" s="143"/>
      <c r="F28" s="143"/>
      <c r="G28" s="143"/>
      <c r="H28" s="143"/>
      <c r="I28" s="126"/>
      <c r="J28" s="144"/>
      <c r="K28" s="142">
        <f t="shared" si="2"/>
        <v>0</v>
      </c>
    </row>
    <row r="29" spans="1:11" ht="12.75" customHeight="1" x14ac:dyDescent="0.2">
      <c r="A29" s="163" t="s">
        <v>484</v>
      </c>
      <c r="B29" s="317" t="s">
        <v>472</v>
      </c>
      <c r="C29" s="145"/>
      <c r="D29" s="145"/>
      <c r="E29" s="145"/>
      <c r="F29" s="145"/>
      <c r="G29" s="145"/>
      <c r="H29" s="145"/>
      <c r="I29" s="146"/>
      <c r="J29" s="147"/>
      <c r="K29" s="148">
        <f t="shared" si="2"/>
        <v>0</v>
      </c>
    </row>
    <row r="30" spans="1:11" x14ac:dyDescent="0.2">
      <c r="A30" s="163" t="s">
        <v>474</v>
      </c>
      <c r="B30" s="317" t="s">
        <v>473</v>
      </c>
      <c r="C30" s="145"/>
      <c r="D30" s="145"/>
      <c r="E30" s="145"/>
      <c r="F30" s="145"/>
      <c r="G30" s="145"/>
      <c r="H30" s="145"/>
      <c r="I30" s="146"/>
      <c r="J30" s="147"/>
      <c r="K30" s="148">
        <f t="shared" si="2"/>
        <v>0</v>
      </c>
    </row>
    <row r="31" spans="1:11" x14ac:dyDescent="0.2">
      <c r="A31" s="321" t="s">
        <v>92</v>
      </c>
      <c r="B31" s="322" t="s">
        <v>93</v>
      </c>
      <c r="C31" s="157">
        <f t="shared" ref="C31:K31" si="3">SUM(C20:C30)</f>
        <v>4</v>
      </c>
      <c r="D31" s="157">
        <f t="shared" si="3"/>
        <v>1</v>
      </c>
      <c r="E31" s="157">
        <f t="shared" si="3"/>
        <v>0</v>
      </c>
      <c r="F31" s="157">
        <f t="shared" si="3"/>
        <v>0</v>
      </c>
      <c r="G31" s="157">
        <f t="shared" si="3"/>
        <v>4</v>
      </c>
      <c r="H31" s="157">
        <f t="shared" si="3"/>
        <v>2</v>
      </c>
      <c r="I31" s="157">
        <f t="shared" si="3"/>
        <v>5</v>
      </c>
      <c r="J31" s="157">
        <f t="shared" si="3"/>
        <v>5</v>
      </c>
      <c r="K31" s="148">
        <f t="shared" si="3"/>
        <v>21</v>
      </c>
    </row>
    <row r="32" spans="1:11" x14ac:dyDescent="0.2">
      <c r="A32" s="166" t="s">
        <v>553</v>
      </c>
      <c r="B32" s="320"/>
      <c r="C32" s="526"/>
      <c r="D32" s="527"/>
      <c r="E32" s="527"/>
      <c r="F32" s="527"/>
      <c r="G32" s="527"/>
      <c r="H32" s="527"/>
      <c r="I32" s="527"/>
      <c r="J32" s="527"/>
      <c r="K32" s="528"/>
    </row>
    <row r="33" spans="1:11" x14ac:dyDescent="0.2">
      <c r="A33" s="315" t="s">
        <v>462</v>
      </c>
      <c r="B33" s="316" t="s">
        <v>461</v>
      </c>
      <c r="C33" s="523"/>
      <c r="D33" s="524"/>
      <c r="E33" s="524"/>
      <c r="F33" s="524"/>
      <c r="G33" s="524"/>
      <c r="H33" s="524"/>
      <c r="I33" s="524"/>
      <c r="J33" s="524"/>
      <c r="K33" s="525"/>
    </row>
    <row r="34" spans="1:11" x14ac:dyDescent="0.2">
      <c r="A34" s="163" t="s">
        <v>476</v>
      </c>
      <c r="B34" s="317" t="s">
        <v>463</v>
      </c>
      <c r="C34" s="143"/>
      <c r="D34" s="143"/>
      <c r="E34" s="143"/>
      <c r="F34" s="143"/>
      <c r="G34" s="143"/>
      <c r="H34" s="143"/>
      <c r="I34" s="126"/>
      <c r="J34" s="144"/>
      <c r="K34" s="142">
        <f t="shared" ref="K34:K44" si="4">SUM(C34:J34)</f>
        <v>0</v>
      </c>
    </row>
    <row r="35" spans="1:11" x14ac:dyDescent="0.2">
      <c r="A35" s="163" t="s">
        <v>477</v>
      </c>
      <c r="B35" s="317" t="s">
        <v>464</v>
      </c>
      <c r="C35" s="143"/>
      <c r="D35" s="143"/>
      <c r="E35" s="143"/>
      <c r="F35" s="143"/>
      <c r="G35" s="143"/>
      <c r="H35" s="143"/>
      <c r="I35" s="126"/>
      <c r="J35" s="144"/>
      <c r="K35" s="142">
        <f t="shared" si="4"/>
        <v>0</v>
      </c>
    </row>
    <row r="36" spans="1:11" x14ac:dyDescent="0.2">
      <c r="A36" s="163" t="s">
        <v>478</v>
      </c>
      <c r="B36" s="317" t="s">
        <v>465</v>
      </c>
      <c r="C36" s="145"/>
      <c r="D36" s="145"/>
      <c r="E36" s="145"/>
      <c r="F36" s="145"/>
      <c r="G36" s="145"/>
      <c r="H36" s="145"/>
      <c r="I36" s="146">
        <v>1</v>
      </c>
      <c r="J36" s="147">
        <v>1</v>
      </c>
      <c r="K36" s="142">
        <f t="shared" si="4"/>
        <v>2</v>
      </c>
    </row>
    <row r="37" spans="1:11" x14ac:dyDescent="0.2">
      <c r="A37" s="163" t="s">
        <v>479</v>
      </c>
      <c r="B37" s="317" t="s">
        <v>466</v>
      </c>
      <c r="C37" s="143"/>
      <c r="D37" s="143"/>
      <c r="E37" s="143"/>
      <c r="F37" s="143"/>
      <c r="G37" s="143">
        <v>1</v>
      </c>
      <c r="H37" s="143">
        <v>1</v>
      </c>
      <c r="I37" s="126"/>
      <c r="J37" s="144"/>
      <c r="K37" s="142">
        <f t="shared" si="4"/>
        <v>2</v>
      </c>
    </row>
    <row r="38" spans="1:11" x14ac:dyDescent="0.2">
      <c r="A38" s="163" t="s">
        <v>480</v>
      </c>
      <c r="B38" s="317" t="s">
        <v>467</v>
      </c>
      <c r="C38" s="143"/>
      <c r="D38" s="143"/>
      <c r="E38" s="143"/>
      <c r="F38" s="143"/>
      <c r="G38" s="143"/>
      <c r="H38" s="143"/>
      <c r="I38" s="126"/>
      <c r="J38" s="144"/>
      <c r="K38" s="142">
        <f t="shared" si="4"/>
        <v>0</v>
      </c>
    </row>
    <row r="39" spans="1:11" x14ac:dyDescent="0.2">
      <c r="A39" s="163" t="s">
        <v>481</v>
      </c>
      <c r="B39" s="317" t="s">
        <v>468</v>
      </c>
      <c r="C39" s="143"/>
      <c r="D39" s="143"/>
      <c r="E39" s="143"/>
      <c r="F39" s="143"/>
      <c r="G39" s="143"/>
      <c r="H39" s="143"/>
      <c r="I39" s="126"/>
      <c r="J39" s="144"/>
      <c r="K39" s="142">
        <f t="shared" si="4"/>
        <v>0</v>
      </c>
    </row>
    <row r="40" spans="1:11" x14ac:dyDescent="0.2">
      <c r="A40" s="163" t="s">
        <v>475</v>
      </c>
      <c r="B40" s="317" t="s">
        <v>469</v>
      </c>
      <c r="C40" s="143"/>
      <c r="D40" s="143"/>
      <c r="E40" s="143"/>
      <c r="F40" s="143"/>
      <c r="G40" s="143"/>
      <c r="H40" s="143"/>
      <c r="I40" s="126"/>
      <c r="J40" s="144"/>
      <c r="K40" s="142">
        <f t="shared" si="4"/>
        <v>0</v>
      </c>
    </row>
    <row r="41" spans="1:11" x14ac:dyDescent="0.2">
      <c r="A41" s="163" t="s">
        <v>482</v>
      </c>
      <c r="B41" s="317" t="s">
        <v>470</v>
      </c>
      <c r="C41" s="143"/>
      <c r="D41" s="143"/>
      <c r="E41" s="143"/>
      <c r="F41" s="143"/>
      <c r="G41" s="143"/>
      <c r="H41" s="143"/>
      <c r="I41" s="126"/>
      <c r="J41" s="144"/>
      <c r="K41" s="142">
        <f t="shared" si="4"/>
        <v>0</v>
      </c>
    </row>
    <row r="42" spans="1:11" x14ac:dyDescent="0.2">
      <c r="A42" s="163" t="s">
        <v>483</v>
      </c>
      <c r="B42" s="317" t="s">
        <v>471</v>
      </c>
      <c r="C42" s="143"/>
      <c r="D42" s="143"/>
      <c r="E42" s="143"/>
      <c r="F42" s="143"/>
      <c r="G42" s="143"/>
      <c r="H42" s="143"/>
      <c r="I42" s="126"/>
      <c r="J42" s="144"/>
      <c r="K42" s="142">
        <f t="shared" si="4"/>
        <v>0</v>
      </c>
    </row>
    <row r="43" spans="1:11" ht="12.75" customHeight="1" x14ac:dyDescent="0.2">
      <c r="A43" s="163" t="s">
        <v>484</v>
      </c>
      <c r="B43" s="317" t="s">
        <v>472</v>
      </c>
      <c r="C43" s="145"/>
      <c r="D43" s="145"/>
      <c r="E43" s="145"/>
      <c r="F43" s="145"/>
      <c r="G43" s="145"/>
      <c r="H43" s="145"/>
      <c r="I43" s="146"/>
      <c r="J43" s="147"/>
      <c r="K43" s="148">
        <f t="shared" si="4"/>
        <v>0</v>
      </c>
    </row>
    <row r="44" spans="1:11" x14ac:dyDescent="0.2">
      <c r="A44" s="163" t="s">
        <v>474</v>
      </c>
      <c r="B44" s="317" t="s">
        <v>473</v>
      </c>
      <c r="C44" s="145"/>
      <c r="D44" s="145"/>
      <c r="E44" s="145"/>
      <c r="F44" s="145"/>
      <c r="G44" s="145"/>
      <c r="H44" s="145"/>
      <c r="I44" s="146"/>
      <c r="J44" s="147"/>
      <c r="K44" s="148">
        <f t="shared" si="4"/>
        <v>0</v>
      </c>
    </row>
    <row r="45" spans="1:11" x14ac:dyDescent="0.2">
      <c r="A45" s="321" t="s">
        <v>92</v>
      </c>
      <c r="B45" s="322" t="s">
        <v>93</v>
      </c>
      <c r="C45" s="157">
        <f t="shared" ref="C45:K45" si="5">SUM(C34:C44)</f>
        <v>0</v>
      </c>
      <c r="D45" s="157">
        <f t="shared" si="5"/>
        <v>0</v>
      </c>
      <c r="E45" s="157">
        <f t="shared" si="5"/>
        <v>0</v>
      </c>
      <c r="F45" s="157">
        <f t="shared" si="5"/>
        <v>0</v>
      </c>
      <c r="G45" s="157">
        <f t="shared" si="5"/>
        <v>1</v>
      </c>
      <c r="H45" s="157">
        <f t="shared" si="5"/>
        <v>1</v>
      </c>
      <c r="I45" s="157">
        <f t="shared" si="5"/>
        <v>1</v>
      </c>
      <c r="J45" s="157">
        <f t="shared" si="5"/>
        <v>1</v>
      </c>
      <c r="K45" s="148">
        <f t="shared" si="5"/>
        <v>4</v>
      </c>
    </row>
    <row r="46" spans="1:11" x14ac:dyDescent="0.2">
      <c r="A46" s="166" t="s">
        <v>554</v>
      </c>
      <c r="B46" s="320"/>
      <c r="C46" s="526"/>
      <c r="D46" s="527"/>
      <c r="E46" s="527"/>
      <c r="F46" s="527"/>
      <c r="G46" s="527"/>
      <c r="H46" s="527"/>
      <c r="I46" s="527"/>
      <c r="J46" s="527"/>
      <c r="K46" s="528"/>
    </row>
    <row r="47" spans="1:11" x14ac:dyDescent="0.2">
      <c r="A47" s="315" t="s">
        <v>462</v>
      </c>
      <c r="B47" s="316" t="s">
        <v>461</v>
      </c>
      <c r="C47" s="523"/>
      <c r="D47" s="524"/>
      <c r="E47" s="524"/>
      <c r="F47" s="524"/>
      <c r="G47" s="524"/>
      <c r="H47" s="524"/>
      <c r="I47" s="524"/>
      <c r="J47" s="524"/>
      <c r="K47" s="525"/>
    </row>
    <row r="48" spans="1:11" x14ac:dyDescent="0.2">
      <c r="A48" s="163" t="s">
        <v>476</v>
      </c>
      <c r="B48" s="317" t="s">
        <v>463</v>
      </c>
      <c r="C48" s="143"/>
      <c r="D48" s="143"/>
      <c r="E48" s="143"/>
      <c r="F48" s="143"/>
      <c r="G48" s="143"/>
      <c r="H48" s="143"/>
      <c r="I48" s="126"/>
      <c r="J48" s="144"/>
      <c r="K48" s="142">
        <f t="shared" ref="K48:K58" si="6">SUM(C48:J48)</f>
        <v>0</v>
      </c>
    </row>
    <row r="49" spans="1:11" x14ac:dyDescent="0.2">
      <c r="A49" s="163" t="s">
        <v>477</v>
      </c>
      <c r="B49" s="317" t="s">
        <v>464</v>
      </c>
      <c r="C49" s="143"/>
      <c r="D49" s="143"/>
      <c r="E49" s="143"/>
      <c r="F49" s="143"/>
      <c r="G49" s="143"/>
      <c r="H49" s="143"/>
      <c r="I49" s="126"/>
      <c r="J49" s="144"/>
      <c r="K49" s="142">
        <f t="shared" si="6"/>
        <v>0</v>
      </c>
    </row>
    <row r="50" spans="1:11" x14ac:dyDescent="0.2">
      <c r="A50" s="163" t="s">
        <v>478</v>
      </c>
      <c r="B50" s="317" t="s">
        <v>465</v>
      </c>
      <c r="C50" s="143"/>
      <c r="D50" s="143"/>
      <c r="E50" s="143"/>
      <c r="F50" s="143"/>
      <c r="G50" s="143"/>
      <c r="H50" s="143"/>
      <c r="I50" s="126"/>
      <c r="J50" s="144"/>
      <c r="K50" s="142">
        <f t="shared" si="6"/>
        <v>0</v>
      </c>
    </row>
    <row r="51" spans="1:11" x14ac:dyDescent="0.2">
      <c r="A51" s="163" t="s">
        <v>479</v>
      </c>
      <c r="B51" s="317" t="s">
        <v>466</v>
      </c>
      <c r="C51" s="143"/>
      <c r="D51" s="143"/>
      <c r="E51" s="143"/>
      <c r="F51" s="143"/>
      <c r="G51" s="143"/>
      <c r="H51" s="143"/>
      <c r="I51" s="126"/>
      <c r="J51" s="144"/>
      <c r="K51" s="142">
        <f t="shared" si="6"/>
        <v>0</v>
      </c>
    </row>
    <row r="52" spans="1:11" x14ac:dyDescent="0.2">
      <c r="A52" s="163" t="s">
        <v>480</v>
      </c>
      <c r="B52" s="317" t="s">
        <v>467</v>
      </c>
      <c r="C52" s="143"/>
      <c r="D52" s="143"/>
      <c r="E52" s="143"/>
      <c r="F52" s="143"/>
      <c r="G52" s="143"/>
      <c r="H52" s="143"/>
      <c r="I52" s="126"/>
      <c r="J52" s="144"/>
      <c r="K52" s="142">
        <f t="shared" si="6"/>
        <v>0</v>
      </c>
    </row>
    <row r="53" spans="1:11" x14ac:dyDescent="0.2">
      <c r="A53" s="163" t="s">
        <v>481</v>
      </c>
      <c r="B53" s="317" t="s">
        <v>468</v>
      </c>
      <c r="C53" s="143"/>
      <c r="D53" s="143"/>
      <c r="E53" s="143"/>
      <c r="F53" s="143"/>
      <c r="G53" s="143"/>
      <c r="H53" s="143"/>
      <c r="I53" s="126"/>
      <c r="J53" s="144"/>
      <c r="K53" s="142">
        <f t="shared" si="6"/>
        <v>0</v>
      </c>
    </row>
    <row r="54" spans="1:11" x14ac:dyDescent="0.2">
      <c r="A54" s="163" t="s">
        <v>475</v>
      </c>
      <c r="B54" s="317" t="s">
        <v>469</v>
      </c>
      <c r="C54" s="143">
        <v>3</v>
      </c>
      <c r="D54" s="143"/>
      <c r="E54" s="143"/>
      <c r="F54" s="143"/>
      <c r="G54" s="143">
        <v>3</v>
      </c>
      <c r="H54" s="143"/>
      <c r="I54" s="126">
        <v>3</v>
      </c>
      <c r="J54" s="144">
        <v>3</v>
      </c>
      <c r="K54" s="142">
        <f t="shared" si="6"/>
        <v>12</v>
      </c>
    </row>
    <row r="55" spans="1:11" x14ac:dyDescent="0.2">
      <c r="A55" s="163" t="s">
        <v>482</v>
      </c>
      <c r="B55" s="317" t="s">
        <v>470</v>
      </c>
      <c r="C55" s="143"/>
      <c r="D55" s="143"/>
      <c r="E55" s="143"/>
      <c r="F55" s="143"/>
      <c r="G55" s="143"/>
      <c r="H55" s="143"/>
      <c r="I55" s="126"/>
      <c r="J55" s="144"/>
      <c r="K55" s="142">
        <f t="shared" si="6"/>
        <v>0</v>
      </c>
    </row>
    <row r="56" spans="1:11" x14ac:dyDescent="0.2">
      <c r="A56" s="163" t="s">
        <v>483</v>
      </c>
      <c r="B56" s="317" t="s">
        <v>471</v>
      </c>
      <c r="C56" s="143"/>
      <c r="D56" s="143"/>
      <c r="E56" s="143"/>
      <c r="F56" s="143"/>
      <c r="G56" s="143"/>
      <c r="H56" s="143"/>
      <c r="I56" s="126"/>
      <c r="J56" s="144"/>
      <c r="K56" s="142">
        <f t="shared" si="6"/>
        <v>0</v>
      </c>
    </row>
    <row r="57" spans="1:11" x14ac:dyDescent="0.2">
      <c r="A57" s="163" t="s">
        <v>484</v>
      </c>
      <c r="B57" s="317" t="s">
        <v>472</v>
      </c>
      <c r="C57" s="145"/>
      <c r="D57" s="145"/>
      <c r="E57" s="145"/>
      <c r="F57" s="145"/>
      <c r="G57" s="145"/>
      <c r="H57" s="145"/>
      <c r="I57" s="146"/>
      <c r="J57" s="147"/>
      <c r="K57" s="148">
        <f t="shared" si="6"/>
        <v>0</v>
      </c>
    </row>
    <row r="58" spans="1:11" x14ac:dyDescent="0.2">
      <c r="A58" s="163" t="s">
        <v>474</v>
      </c>
      <c r="B58" s="317" t="s">
        <v>473</v>
      </c>
      <c r="C58" s="145"/>
      <c r="D58" s="145"/>
      <c r="E58" s="145"/>
      <c r="F58" s="145"/>
      <c r="G58" s="145"/>
      <c r="H58" s="145"/>
      <c r="I58" s="146"/>
      <c r="J58" s="147"/>
      <c r="K58" s="148">
        <f t="shared" si="6"/>
        <v>0</v>
      </c>
    </row>
    <row r="59" spans="1:11" x14ac:dyDescent="0.2">
      <c r="A59" s="321" t="s">
        <v>92</v>
      </c>
      <c r="B59" s="322" t="s">
        <v>93</v>
      </c>
      <c r="C59" s="157">
        <f t="shared" ref="C59:K59" si="7">SUM(C48:C58)</f>
        <v>3</v>
      </c>
      <c r="D59" s="157">
        <f t="shared" si="7"/>
        <v>0</v>
      </c>
      <c r="E59" s="157">
        <f t="shared" si="7"/>
        <v>0</v>
      </c>
      <c r="F59" s="157">
        <f t="shared" si="7"/>
        <v>0</v>
      </c>
      <c r="G59" s="157">
        <f t="shared" si="7"/>
        <v>3</v>
      </c>
      <c r="H59" s="157">
        <f t="shared" si="7"/>
        <v>0</v>
      </c>
      <c r="I59" s="157">
        <f t="shared" si="7"/>
        <v>3</v>
      </c>
      <c r="J59" s="157">
        <f t="shared" si="7"/>
        <v>3</v>
      </c>
      <c r="K59" s="148">
        <f t="shared" si="7"/>
        <v>12</v>
      </c>
    </row>
    <row r="60" spans="1:11" x14ac:dyDescent="0.2">
      <c r="A60" s="166" t="s">
        <v>555</v>
      </c>
      <c r="B60" s="320"/>
      <c r="C60" s="526"/>
      <c r="D60" s="527"/>
      <c r="E60" s="527"/>
      <c r="F60" s="527"/>
      <c r="G60" s="527"/>
      <c r="H60" s="527"/>
      <c r="I60" s="527"/>
      <c r="J60" s="527"/>
      <c r="K60" s="528"/>
    </row>
    <row r="61" spans="1:11" x14ac:dyDescent="0.2">
      <c r="A61" s="315" t="s">
        <v>462</v>
      </c>
      <c r="B61" s="316" t="s">
        <v>461</v>
      </c>
      <c r="C61" s="523"/>
      <c r="D61" s="524"/>
      <c r="E61" s="524"/>
      <c r="F61" s="524"/>
      <c r="G61" s="524"/>
      <c r="H61" s="524"/>
      <c r="I61" s="524"/>
      <c r="J61" s="524"/>
      <c r="K61" s="525"/>
    </row>
    <row r="62" spans="1:11" x14ac:dyDescent="0.2">
      <c r="A62" s="163" t="s">
        <v>476</v>
      </c>
      <c r="B62" s="317" t="s">
        <v>463</v>
      </c>
      <c r="C62" s="143"/>
      <c r="D62" s="143"/>
      <c r="E62" s="143"/>
      <c r="F62" s="143"/>
      <c r="G62" s="143"/>
      <c r="H62" s="143"/>
      <c r="I62" s="126"/>
      <c r="J62" s="144"/>
      <c r="K62" s="142">
        <f t="shared" ref="K62:K72" si="8">SUM(C62:J62)</f>
        <v>0</v>
      </c>
    </row>
    <row r="63" spans="1:11" x14ac:dyDescent="0.2">
      <c r="A63" s="163" t="s">
        <v>477</v>
      </c>
      <c r="B63" s="317" t="s">
        <v>464</v>
      </c>
      <c r="C63" s="143"/>
      <c r="D63" s="143"/>
      <c r="E63" s="143"/>
      <c r="F63" s="143"/>
      <c r="G63" s="143"/>
      <c r="H63" s="143"/>
      <c r="I63" s="126"/>
      <c r="J63" s="144"/>
      <c r="K63" s="142">
        <f t="shared" si="8"/>
        <v>0</v>
      </c>
    </row>
    <row r="64" spans="1:11" x14ac:dyDescent="0.2">
      <c r="A64" s="163" t="s">
        <v>478</v>
      </c>
      <c r="B64" s="317" t="s">
        <v>465</v>
      </c>
      <c r="C64" s="143">
        <v>1</v>
      </c>
      <c r="D64" s="143"/>
      <c r="E64" s="143"/>
      <c r="F64" s="143"/>
      <c r="G64" s="143"/>
      <c r="H64" s="143"/>
      <c r="I64" s="126"/>
      <c r="J64" s="144"/>
      <c r="K64" s="142">
        <f t="shared" si="8"/>
        <v>1</v>
      </c>
    </row>
    <row r="65" spans="1:11" x14ac:dyDescent="0.2">
      <c r="A65" s="163" t="s">
        <v>479</v>
      </c>
      <c r="B65" s="317" t="s">
        <v>466</v>
      </c>
      <c r="C65" s="143"/>
      <c r="D65" s="143"/>
      <c r="E65" s="143"/>
      <c r="F65" s="143"/>
      <c r="G65" s="143"/>
      <c r="H65" s="143"/>
      <c r="I65" s="126"/>
      <c r="J65" s="144"/>
      <c r="K65" s="142">
        <f t="shared" si="8"/>
        <v>0</v>
      </c>
    </row>
    <row r="66" spans="1:11" x14ac:dyDescent="0.2">
      <c r="A66" s="163" t="s">
        <v>480</v>
      </c>
      <c r="B66" s="317" t="s">
        <v>467</v>
      </c>
      <c r="C66" s="143"/>
      <c r="D66" s="143"/>
      <c r="E66" s="143"/>
      <c r="F66" s="143"/>
      <c r="G66" s="143"/>
      <c r="H66" s="143"/>
      <c r="I66" s="126"/>
      <c r="J66" s="144"/>
      <c r="K66" s="142">
        <f t="shared" si="8"/>
        <v>0</v>
      </c>
    </row>
    <row r="67" spans="1:11" x14ac:dyDescent="0.2">
      <c r="A67" s="163" t="s">
        <v>481</v>
      </c>
      <c r="B67" s="317" t="s">
        <v>468</v>
      </c>
      <c r="C67" s="143"/>
      <c r="D67" s="143"/>
      <c r="E67" s="143"/>
      <c r="F67" s="143"/>
      <c r="G67" s="143"/>
      <c r="H67" s="143"/>
      <c r="I67" s="126"/>
      <c r="J67" s="144"/>
      <c r="K67" s="142">
        <f t="shared" si="8"/>
        <v>0</v>
      </c>
    </row>
    <row r="68" spans="1:11" x14ac:dyDescent="0.2">
      <c r="A68" s="163" t="s">
        <v>475</v>
      </c>
      <c r="B68" s="317" t="s">
        <v>469</v>
      </c>
      <c r="C68" s="143"/>
      <c r="D68" s="143"/>
      <c r="E68" s="143"/>
      <c r="F68" s="143"/>
      <c r="G68" s="143"/>
      <c r="H68" s="143"/>
      <c r="I68" s="126"/>
      <c r="J68" s="144"/>
      <c r="K68" s="142">
        <f t="shared" si="8"/>
        <v>0</v>
      </c>
    </row>
    <row r="69" spans="1:11" x14ac:dyDescent="0.2">
      <c r="A69" s="163" t="s">
        <v>482</v>
      </c>
      <c r="B69" s="317" t="s">
        <v>470</v>
      </c>
      <c r="C69" s="143"/>
      <c r="D69" s="143"/>
      <c r="E69" s="143"/>
      <c r="F69" s="143"/>
      <c r="G69" s="143"/>
      <c r="H69" s="143"/>
      <c r="I69" s="126"/>
      <c r="J69" s="144"/>
      <c r="K69" s="142">
        <f t="shared" si="8"/>
        <v>0</v>
      </c>
    </row>
    <row r="70" spans="1:11" x14ac:dyDescent="0.2">
      <c r="A70" s="163" t="s">
        <v>483</v>
      </c>
      <c r="B70" s="317" t="s">
        <v>471</v>
      </c>
      <c r="C70" s="143"/>
      <c r="D70" s="143"/>
      <c r="E70" s="143"/>
      <c r="F70" s="143"/>
      <c r="G70" s="143"/>
      <c r="H70" s="143"/>
      <c r="I70" s="126"/>
      <c r="J70" s="144"/>
      <c r="K70" s="142">
        <f t="shared" si="8"/>
        <v>0</v>
      </c>
    </row>
    <row r="71" spans="1:11" ht="12.75" customHeight="1" x14ac:dyDescent="0.2">
      <c r="A71" s="163" t="s">
        <v>484</v>
      </c>
      <c r="B71" s="317" t="s">
        <v>472</v>
      </c>
      <c r="C71" s="143"/>
      <c r="D71" s="143"/>
      <c r="E71" s="145"/>
      <c r="F71" s="145"/>
      <c r="G71" s="145"/>
      <c r="H71" s="145"/>
      <c r="I71" s="146"/>
      <c r="J71" s="147"/>
      <c r="K71" s="148">
        <f t="shared" si="8"/>
        <v>0</v>
      </c>
    </row>
    <row r="72" spans="1:11" x14ac:dyDescent="0.2">
      <c r="A72" s="163" t="s">
        <v>474</v>
      </c>
      <c r="B72" s="317" t="s">
        <v>473</v>
      </c>
      <c r="C72" s="145"/>
      <c r="D72" s="145"/>
      <c r="E72" s="145"/>
      <c r="F72" s="145"/>
      <c r="G72" s="145"/>
      <c r="H72" s="145"/>
      <c r="I72" s="146"/>
      <c r="J72" s="147"/>
      <c r="K72" s="148">
        <f t="shared" si="8"/>
        <v>0</v>
      </c>
    </row>
    <row r="73" spans="1:11" x14ac:dyDescent="0.2">
      <c r="A73" s="321" t="s">
        <v>92</v>
      </c>
      <c r="B73" s="322" t="s">
        <v>93</v>
      </c>
      <c r="C73" s="157">
        <f t="shared" ref="C73:K73" si="9">SUM(C62:C72)</f>
        <v>1</v>
      </c>
      <c r="D73" s="157">
        <f t="shared" si="9"/>
        <v>0</v>
      </c>
      <c r="E73" s="157">
        <f t="shared" si="9"/>
        <v>0</v>
      </c>
      <c r="F73" s="157">
        <f t="shared" si="9"/>
        <v>0</v>
      </c>
      <c r="G73" s="157">
        <f t="shared" si="9"/>
        <v>0</v>
      </c>
      <c r="H73" s="157">
        <f t="shared" si="9"/>
        <v>0</v>
      </c>
      <c r="I73" s="157">
        <f t="shared" si="9"/>
        <v>0</v>
      </c>
      <c r="J73" s="157">
        <f t="shared" si="9"/>
        <v>0</v>
      </c>
      <c r="K73" s="148">
        <f t="shared" si="9"/>
        <v>1</v>
      </c>
    </row>
    <row r="74" spans="1:11" x14ac:dyDescent="0.2">
      <c r="A74" s="166" t="s">
        <v>600</v>
      </c>
      <c r="B74" s="320"/>
      <c r="C74" s="526"/>
      <c r="D74" s="527"/>
      <c r="E74" s="527"/>
      <c r="F74" s="527"/>
      <c r="G74" s="527"/>
      <c r="H74" s="527"/>
      <c r="I74" s="527"/>
      <c r="J74" s="527"/>
      <c r="K74" s="528"/>
    </row>
    <row r="75" spans="1:11" x14ac:dyDescent="0.2">
      <c r="A75" s="315" t="s">
        <v>462</v>
      </c>
      <c r="B75" s="316" t="s">
        <v>461</v>
      </c>
      <c r="C75" s="523"/>
      <c r="D75" s="524"/>
      <c r="E75" s="524"/>
      <c r="F75" s="524"/>
      <c r="G75" s="524"/>
      <c r="H75" s="524"/>
      <c r="I75" s="524"/>
      <c r="J75" s="524"/>
      <c r="K75" s="525"/>
    </row>
    <row r="76" spans="1:11" x14ac:dyDescent="0.2">
      <c r="A76" s="163" t="s">
        <v>476</v>
      </c>
      <c r="B76" s="317" t="s">
        <v>463</v>
      </c>
      <c r="C76" s="143"/>
      <c r="D76" s="143"/>
      <c r="E76" s="143"/>
      <c r="F76" s="143"/>
      <c r="G76" s="143"/>
      <c r="H76" s="143"/>
      <c r="I76" s="126"/>
      <c r="J76" s="144"/>
      <c r="K76" s="142">
        <f t="shared" ref="K76:K86" si="10">SUM(C76:J76)</f>
        <v>0</v>
      </c>
    </row>
    <row r="77" spans="1:11" x14ac:dyDescent="0.2">
      <c r="A77" s="163" t="s">
        <v>477</v>
      </c>
      <c r="B77" s="317" t="s">
        <v>464</v>
      </c>
      <c r="C77" s="143"/>
      <c r="D77" s="143"/>
      <c r="E77" s="143"/>
      <c r="F77" s="143"/>
      <c r="G77" s="143"/>
      <c r="H77" s="143"/>
      <c r="I77" s="126"/>
      <c r="J77" s="144"/>
      <c r="K77" s="142">
        <f t="shared" si="10"/>
        <v>0</v>
      </c>
    </row>
    <row r="78" spans="1:11" x14ac:dyDescent="0.2">
      <c r="A78" s="163" t="s">
        <v>478</v>
      </c>
      <c r="B78" s="317" t="s">
        <v>465</v>
      </c>
      <c r="C78" s="143"/>
      <c r="D78" s="143"/>
      <c r="E78" s="143"/>
      <c r="F78" s="143"/>
      <c r="G78" s="143"/>
      <c r="H78" s="143"/>
      <c r="I78" s="126"/>
      <c r="J78" s="144"/>
      <c r="K78" s="142">
        <f t="shared" si="10"/>
        <v>0</v>
      </c>
    </row>
    <row r="79" spans="1:11" x14ac:dyDescent="0.2">
      <c r="A79" s="163" t="s">
        <v>479</v>
      </c>
      <c r="B79" s="317" t="s">
        <v>466</v>
      </c>
      <c r="C79" s="143"/>
      <c r="D79" s="143"/>
      <c r="E79" s="143"/>
      <c r="F79" s="143"/>
      <c r="G79" s="143"/>
      <c r="H79" s="143"/>
      <c r="I79" s="126"/>
      <c r="J79" s="144"/>
      <c r="K79" s="142">
        <f t="shared" si="10"/>
        <v>0</v>
      </c>
    </row>
    <row r="80" spans="1:11" x14ac:dyDescent="0.2">
      <c r="A80" s="163" t="s">
        <v>480</v>
      </c>
      <c r="B80" s="317" t="s">
        <v>467</v>
      </c>
      <c r="C80" s="143"/>
      <c r="D80" s="143"/>
      <c r="E80" s="143"/>
      <c r="F80" s="143"/>
      <c r="G80" s="143"/>
      <c r="H80" s="143"/>
      <c r="I80" s="126"/>
      <c r="J80" s="144"/>
      <c r="K80" s="142">
        <f t="shared" si="10"/>
        <v>0</v>
      </c>
    </row>
    <row r="81" spans="1:11" x14ac:dyDescent="0.2">
      <c r="A81" s="163" t="s">
        <v>481</v>
      </c>
      <c r="B81" s="317" t="s">
        <v>468</v>
      </c>
      <c r="C81" s="143"/>
      <c r="D81" s="143"/>
      <c r="E81" s="143"/>
      <c r="F81" s="143"/>
      <c r="G81" s="143"/>
      <c r="H81" s="143"/>
      <c r="I81" s="126"/>
      <c r="J81" s="144"/>
      <c r="K81" s="142">
        <f t="shared" si="10"/>
        <v>0</v>
      </c>
    </row>
    <row r="82" spans="1:11" x14ac:dyDescent="0.2">
      <c r="A82" s="163" t="s">
        <v>475</v>
      </c>
      <c r="B82" s="317" t="s">
        <v>469</v>
      </c>
      <c r="C82" s="143"/>
      <c r="D82" s="143"/>
      <c r="E82" s="143"/>
      <c r="F82" s="143"/>
      <c r="G82" s="143"/>
      <c r="H82" s="143"/>
      <c r="I82" s="126"/>
      <c r="J82" s="144"/>
      <c r="K82" s="142">
        <f t="shared" si="10"/>
        <v>0</v>
      </c>
    </row>
    <row r="83" spans="1:11" x14ac:dyDescent="0.2">
      <c r="A83" s="163" t="s">
        <v>482</v>
      </c>
      <c r="B83" s="317" t="s">
        <v>470</v>
      </c>
      <c r="C83" s="143"/>
      <c r="D83" s="143"/>
      <c r="E83" s="143"/>
      <c r="F83" s="143"/>
      <c r="G83" s="143"/>
      <c r="H83" s="143"/>
      <c r="I83" s="126">
        <v>4</v>
      </c>
      <c r="J83" s="144">
        <v>4</v>
      </c>
      <c r="K83" s="142">
        <f t="shared" si="10"/>
        <v>8</v>
      </c>
    </row>
    <row r="84" spans="1:11" x14ac:dyDescent="0.2">
      <c r="A84" s="163" t="s">
        <v>483</v>
      </c>
      <c r="B84" s="317" t="s">
        <v>471</v>
      </c>
      <c r="C84" s="143"/>
      <c r="D84" s="143"/>
      <c r="E84" s="143"/>
      <c r="F84" s="143"/>
      <c r="G84" s="143"/>
      <c r="H84" s="143"/>
      <c r="I84" s="126"/>
      <c r="J84" s="144"/>
      <c r="K84" s="142">
        <f t="shared" si="10"/>
        <v>0</v>
      </c>
    </row>
    <row r="85" spans="1:11" ht="12.75" customHeight="1" x14ac:dyDescent="0.2">
      <c r="A85" s="163" t="s">
        <v>484</v>
      </c>
      <c r="B85" s="317" t="s">
        <v>472</v>
      </c>
      <c r="C85" s="145"/>
      <c r="D85" s="145"/>
      <c r="E85" s="145"/>
      <c r="F85" s="145"/>
      <c r="G85" s="145"/>
      <c r="H85" s="145"/>
      <c r="I85" s="146"/>
      <c r="J85" s="147"/>
      <c r="K85" s="148">
        <f t="shared" si="10"/>
        <v>0</v>
      </c>
    </row>
    <row r="86" spans="1:11" x14ac:dyDescent="0.2">
      <c r="A86" s="163" t="s">
        <v>474</v>
      </c>
      <c r="B86" s="317" t="s">
        <v>473</v>
      </c>
      <c r="C86" s="145"/>
      <c r="D86" s="145"/>
      <c r="E86" s="145"/>
      <c r="F86" s="145"/>
      <c r="G86" s="145"/>
      <c r="H86" s="145"/>
      <c r="I86" s="146"/>
      <c r="J86" s="147"/>
      <c r="K86" s="148">
        <f t="shared" si="10"/>
        <v>0</v>
      </c>
    </row>
    <row r="87" spans="1:11" x14ac:dyDescent="0.2">
      <c r="A87" s="321" t="s">
        <v>92</v>
      </c>
      <c r="B87" s="322" t="s">
        <v>93</v>
      </c>
      <c r="C87" s="157">
        <f t="shared" ref="C87:K87" si="11">SUM(C76:C86)</f>
        <v>0</v>
      </c>
      <c r="D87" s="157">
        <f t="shared" si="11"/>
        <v>0</v>
      </c>
      <c r="E87" s="157">
        <f t="shared" si="11"/>
        <v>0</v>
      </c>
      <c r="F87" s="157">
        <f t="shared" si="11"/>
        <v>0</v>
      </c>
      <c r="G87" s="157">
        <f t="shared" si="11"/>
        <v>0</v>
      </c>
      <c r="H87" s="157">
        <f t="shared" si="11"/>
        <v>0</v>
      </c>
      <c r="I87" s="157">
        <f t="shared" si="11"/>
        <v>4</v>
      </c>
      <c r="J87" s="157">
        <f t="shared" si="11"/>
        <v>4</v>
      </c>
      <c r="K87" s="148">
        <f t="shared" si="11"/>
        <v>8</v>
      </c>
    </row>
    <row r="88" spans="1:11" x14ac:dyDescent="0.2">
      <c r="A88" s="166" t="s">
        <v>505</v>
      </c>
      <c r="B88" s="320"/>
      <c r="C88" s="526"/>
      <c r="D88" s="527"/>
      <c r="E88" s="527"/>
      <c r="F88" s="527"/>
      <c r="G88" s="527"/>
      <c r="H88" s="527"/>
      <c r="I88" s="527"/>
      <c r="J88" s="527"/>
      <c r="K88" s="528"/>
    </row>
    <row r="89" spans="1:11" x14ac:dyDescent="0.2">
      <c r="A89" s="315" t="s">
        <v>462</v>
      </c>
      <c r="B89" s="316" t="s">
        <v>461</v>
      </c>
      <c r="C89" s="523"/>
      <c r="D89" s="524"/>
      <c r="E89" s="524"/>
      <c r="F89" s="524"/>
      <c r="G89" s="524"/>
      <c r="H89" s="524"/>
      <c r="I89" s="524"/>
      <c r="J89" s="524"/>
      <c r="K89" s="525"/>
    </row>
    <row r="90" spans="1:11" x14ac:dyDescent="0.2">
      <c r="A90" s="163" t="s">
        <v>476</v>
      </c>
      <c r="B90" s="317" t="s">
        <v>463</v>
      </c>
      <c r="C90" s="143">
        <f t="shared" ref="C90:J101" si="12">SUM(C6,C20,C34,C48,C62,C76)</f>
        <v>0</v>
      </c>
      <c r="D90" s="143">
        <f t="shared" si="12"/>
        <v>0</v>
      </c>
      <c r="E90" s="143">
        <f t="shared" si="12"/>
        <v>0</v>
      </c>
      <c r="F90" s="143">
        <f t="shared" si="12"/>
        <v>0</v>
      </c>
      <c r="G90" s="143">
        <f t="shared" si="12"/>
        <v>0</v>
      </c>
      <c r="H90" s="143">
        <f t="shared" si="12"/>
        <v>0</v>
      </c>
      <c r="I90" s="143">
        <f t="shared" si="12"/>
        <v>0</v>
      </c>
      <c r="J90" s="143">
        <f t="shared" si="12"/>
        <v>0</v>
      </c>
      <c r="K90" s="142">
        <f t="shared" ref="K90:K100" si="13">SUM(C90:J90)</f>
        <v>0</v>
      </c>
    </row>
    <row r="91" spans="1:11" x14ac:dyDescent="0.2">
      <c r="A91" s="163" t="s">
        <v>477</v>
      </c>
      <c r="B91" s="317" t="s">
        <v>464</v>
      </c>
      <c r="C91" s="143">
        <f t="shared" si="12"/>
        <v>0</v>
      </c>
      <c r="D91" s="143">
        <f t="shared" si="12"/>
        <v>0</v>
      </c>
      <c r="E91" s="143">
        <f t="shared" si="12"/>
        <v>0</v>
      </c>
      <c r="F91" s="143">
        <f t="shared" si="12"/>
        <v>0</v>
      </c>
      <c r="G91" s="143">
        <f t="shared" si="12"/>
        <v>0</v>
      </c>
      <c r="H91" s="143">
        <f t="shared" si="12"/>
        <v>0</v>
      </c>
      <c r="I91" s="143">
        <f t="shared" si="12"/>
        <v>0</v>
      </c>
      <c r="J91" s="143">
        <f t="shared" si="12"/>
        <v>0</v>
      </c>
      <c r="K91" s="142">
        <f t="shared" si="13"/>
        <v>0</v>
      </c>
    </row>
    <row r="92" spans="1:11" x14ac:dyDescent="0.2">
      <c r="A92" s="163" t="s">
        <v>478</v>
      </c>
      <c r="B92" s="317" t="s">
        <v>465</v>
      </c>
      <c r="C92" s="143">
        <f t="shared" si="12"/>
        <v>1</v>
      </c>
      <c r="D92" s="143">
        <f t="shared" si="12"/>
        <v>0</v>
      </c>
      <c r="E92" s="143">
        <f t="shared" si="12"/>
        <v>0</v>
      </c>
      <c r="F92" s="143">
        <f t="shared" si="12"/>
        <v>0</v>
      </c>
      <c r="G92" s="143">
        <f t="shared" si="12"/>
        <v>0</v>
      </c>
      <c r="H92" s="143">
        <f t="shared" si="12"/>
        <v>0</v>
      </c>
      <c r="I92" s="143">
        <f t="shared" si="12"/>
        <v>1</v>
      </c>
      <c r="J92" s="143">
        <f t="shared" si="12"/>
        <v>1</v>
      </c>
      <c r="K92" s="142">
        <f t="shared" si="13"/>
        <v>3</v>
      </c>
    </row>
    <row r="93" spans="1:11" x14ac:dyDescent="0.2">
      <c r="A93" s="163" t="s">
        <v>479</v>
      </c>
      <c r="B93" s="317" t="s">
        <v>466</v>
      </c>
      <c r="C93" s="143">
        <f t="shared" si="12"/>
        <v>0</v>
      </c>
      <c r="D93" s="143">
        <f t="shared" si="12"/>
        <v>0</v>
      </c>
      <c r="E93" s="143">
        <f t="shared" si="12"/>
        <v>0</v>
      </c>
      <c r="F93" s="143">
        <f t="shared" si="12"/>
        <v>0</v>
      </c>
      <c r="G93" s="143">
        <f t="shared" si="12"/>
        <v>1</v>
      </c>
      <c r="H93" s="143">
        <f t="shared" si="12"/>
        <v>1</v>
      </c>
      <c r="I93" s="143">
        <f t="shared" si="12"/>
        <v>0</v>
      </c>
      <c r="J93" s="143">
        <f t="shared" si="12"/>
        <v>0</v>
      </c>
      <c r="K93" s="142">
        <f t="shared" si="13"/>
        <v>2</v>
      </c>
    </row>
    <row r="94" spans="1:11" x14ac:dyDescent="0.2">
      <c r="A94" s="163" t="s">
        <v>480</v>
      </c>
      <c r="B94" s="317" t="s">
        <v>467</v>
      </c>
      <c r="C94" s="143">
        <f t="shared" si="12"/>
        <v>4</v>
      </c>
      <c r="D94" s="143">
        <f t="shared" si="12"/>
        <v>1</v>
      </c>
      <c r="E94" s="143">
        <f t="shared" si="12"/>
        <v>0</v>
      </c>
      <c r="F94" s="143">
        <f t="shared" si="12"/>
        <v>0</v>
      </c>
      <c r="G94" s="143">
        <f t="shared" si="12"/>
        <v>4</v>
      </c>
      <c r="H94" s="143">
        <f t="shared" si="12"/>
        <v>2</v>
      </c>
      <c r="I94" s="143">
        <f t="shared" si="12"/>
        <v>5</v>
      </c>
      <c r="J94" s="143">
        <f t="shared" si="12"/>
        <v>5</v>
      </c>
      <c r="K94" s="142">
        <f t="shared" si="13"/>
        <v>21</v>
      </c>
    </row>
    <row r="95" spans="1:11" x14ac:dyDescent="0.2">
      <c r="A95" s="163" t="s">
        <v>481</v>
      </c>
      <c r="B95" s="317" t="s">
        <v>468</v>
      </c>
      <c r="C95" s="143">
        <f t="shared" si="12"/>
        <v>0</v>
      </c>
      <c r="D95" s="143">
        <f t="shared" si="12"/>
        <v>0</v>
      </c>
      <c r="E95" s="143">
        <f t="shared" si="12"/>
        <v>0</v>
      </c>
      <c r="F95" s="143">
        <f t="shared" si="12"/>
        <v>0</v>
      </c>
      <c r="G95" s="143">
        <f t="shared" si="12"/>
        <v>0</v>
      </c>
      <c r="H95" s="143">
        <f t="shared" si="12"/>
        <v>0</v>
      </c>
      <c r="I95" s="143">
        <f t="shared" si="12"/>
        <v>0</v>
      </c>
      <c r="J95" s="143">
        <f t="shared" si="12"/>
        <v>0</v>
      </c>
      <c r="K95" s="142">
        <f t="shared" si="13"/>
        <v>0</v>
      </c>
    </row>
    <row r="96" spans="1:11" x14ac:dyDescent="0.2">
      <c r="A96" s="163" t="s">
        <v>475</v>
      </c>
      <c r="B96" s="317" t="s">
        <v>469</v>
      </c>
      <c r="C96" s="143">
        <f t="shared" si="12"/>
        <v>3</v>
      </c>
      <c r="D96" s="143">
        <f t="shared" si="12"/>
        <v>0</v>
      </c>
      <c r="E96" s="143">
        <f t="shared" si="12"/>
        <v>0</v>
      </c>
      <c r="F96" s="143">
        <f t="shared" si="12"/>
        <v>0</v>
      </c>
      <c r="G96" s="143">
        <f t="shared" si="12"/>
        <v>3</v>
      </c>
      <c r="H96" s="143">
        <f t="shared" si="12"/>
        <v>0</v>
      </c>
      <c r="I96" s="143">
        <f t="shared" si="12"/>
        <v>3</v>
      </c>
      <c r="J96" s="143">
        <f t="shared" si="12"/>
        <v>3</v>
      </c>
      <c r="K96" s="142">
        <f t="shared" si="13"/>
        <v>12</v>
      </c>
    </row>
    <row r="97" spans="1:11" x14ac:dyDescent="0.2">
      <c r="A97" s="163" t="s">
        <v>482</v>
      </c>
      <c r="B97" s="317" t="s">
        <v>470</v>
      </c>
      <c r="C97" s="143">
        <f t="shared" si="12"/>
        <v>0</v>
      </c>
      <c r="D97" s="143">
        <f t="shared" si="12"/>
        <v>0</v>
      </c>
      <c r="E97" s="143">
        <f t="shared" si="12"/>
        <v>0</v>
      </c>
      <c r="F97" s="143">
        <f t="shared" si="12"/>
        <v>0</v>
      </c>
      <c r="G97" s="143">
        <f t="shared" si="12"/>
        <v>5</v>
      </c>
      <c r="H97" s="143">
        <f t="shared" si="12"/>
        <v>1</v>
      </c>
      <c r="I97" s="143">
        <f t="shared" si="12"/>
        <v>9</v>
      </c>
      <c r="J97" s="143">
        <f t="shared" si="12"/>
        <v>8</v>
      </c>
      <c r="K97" s="142">
        <f t="shared" si="13"/>
        <v>23</v>
      </c>
    </row>
    <row r="98" spans="1:11" x14ac:dyDescent="0.2">
      <c r="A98" s="163" t="s">
        <v>483</v>
      </c>
      <c r="B98" s="317" t="s">
        <v>471</v>
      </c>
      <c r="C98" s="143">
        <f t="shared" si="12"/>
        <v>0</v>
      </c>
      <c r="D98" s="143">
        <f t="shared" si="12"/>
        <v>0</v>
      </c>
      <c r="E98" s="143">
        <f t="shared" si="12"/>
        <v>0</v>
      </c>
      <c r="F98" s="143">
        <f t="shared" si="12"/>
        <v>0</v>
      </c>
      <c r="G98" s="143">
        <f t="shared" si="12"/>
        <v>0</v>
      </c>
      <c r="H98" s="143">
        <f t="shared" si="12"/>
        <v>0</v>
      </c>
      <c r="I98" s="143">
        <f t="shared" si="12"/>
        <v>0</v>
      </c>
      <c r="J98" s="143">
        <f t="shared" si="12"/>
        <v>0</v>
      </c>
      <c r="K98" s="142">
        <f t="shared" si="13"/>
        <v>0</v>
      </c>
    </row>
    <row r="99" spans="1:11" ht="12.75" customHeight="1" x14ac:dyDescent="0.2">
      <c r="A99" s="163" t="s">
        <v>484</v>
      </c>
      <c r="B99" s="317" t="s">
        <v>472</v>
      </c>
      <c r="C99" s="143">
        <f t="shared" si="12"/>
        <v>0</v>
      </c>
      <c r="D99" s="143">
        <f t="shared" si="12"/>
        <v>0</v>
      </c>
      <c r="E99" s="143">
        <f t="shared" si="12"/>
        <v>0</v>
      </c>
      <c r="F99" s="143">
        <f t="shared" si="12"/>
        <v>0</v>
      </c>
      <c r="G99" s="143">
        <f t="shared" si="12"/>
        <v>0</v>
      </c>
      <c r="H99" s="143">
        <f t="shared" si="12"/>
        <v>0</v>
      </c>
      <c r="I99" s="143">
        <f t="shared" si="12"/>
        <v>0</v>
      </c>
      <c r="J99" s="143">
        <f t="shared" si="12"/>
        <v>0</v>
      </c>
      <c r="K99" s="142">
        <f t="shared" si="13"/>
        <v>0</v>
      </c>
    </row>
    <row r="100" spans="1:11" ht="13.5" thickBot="1" x14ac:dyDescent="0.25">
      <c r="A100" s="163" t="s">
        <v>474</v>
      </c>
      <c r="B100" s="317" t="s">
        <v>473</v>
      </c>
      <c r="C100" s="301">
        <f t="shared" si="12"/>
        <v>0</v>
      </c>
      <c r="D100" s="301">
        <f t="shared" si="12"/>
        <v>0</v>
      </c>
      <c r="E100" s="301">
        <f t="shared" si="12"/>
        <v>0</v>
      </c>
      <c r="F100" s="301">
        <f t="shared" si="12"/>
        <v>0</v>
      </c>
      <c r="G100" s="301">
        <f t="shared" si="12"/>
        <v>0</v>
      </c>
      <c r="H100" s="301">
        <f t="shared" si="12"/>
        <v>0</v>
      </c>
      <c r="I100" s="301">
        <f t="shared" si="12"/>
        <v>0</v>
      </c>
      <c r="J100" s="301">
        <f t="shared" si="12"/>
        <v>0</v>
      </c>
      <c r="K100" s="276">
        <f t="shared" si="13"/>
        <v>0</v>
      </c>
    </row>
    <row r="101" spans="1:11" ht="13.5" thickBot="1" x14ac:dyDescent="0.25">
      <c r="A101" s="323" t="s">
        <v>559</v>
      </c>
      <c r="B101" s="324" t="s">
        <v>93</v>
      </c>
      <c r="C101" s="325">
        <f t="shared" si="12"/>
        <v>8</v>
      </c>
      <c r="D101" s="325">
        <f t="shared" si="12"/>
        <v>1</v>
      </c>
      <c r="E101" s="325">
        <f t="shared" si="12"/>
        <v>0</v>
      </c>
      <c r="F101" s="325">
        <f t="shared" si="12"/>
        <v>0</v>
      </c>
      <c r="G101" s="325">
        <f t="shared" si="12"/>
        <v>13</v>
      </c>
      <c r="H101" s="325">
        <f t="shared" si="12"/>
        <v>4</v>
      </c>
      <c r="I101" s="325">
        <f t="shared" si="12"/>
        <v>18</v>
      </c>
      <c r="J101" s="325">
        <f t="shared" si="12"/>
        <v>17</v>
      </c>
      <c r="K101" s="326">
        <f>SUM(K90:K100)</f>
        <v>61</v>
      </c>
    </row>
  </sheetData>
  <mergeCells count="20">
    <mergeCell ref="C88:K88"/>
    <mergeCell ref="C89:K89"/>
    <mergeCell ref="C61:K61"/>
    <mergeCell ref="C74:K74"/>
    <mergeCell ref="C75:K75"/>
    <mergeCell ref="M1:W1"/>
    <mergeCell ref="B4:K4"/>
    <mergeCell ref="C46:K46"/>
    <mergeCell ref="C47:K47"/>
    <mergeCell ref="C60:K60"/>
    <mergeCell ref="A1:K1"/>
    <mergeCell ref="C2:D2"/>
    <mergeCell ref="E2:F2"/>
    <mergeCell ref="G2:H2"/>
    <mergeCell ref="I2:J2"/>
    <mergeCell ref="C32:K32"/>
    <mergeCell ref="C33:K33"/>
    <mergeCell ref="C5:K5"/>
    <mergeCell ref="C18:K18"/>
    <mergeCell ref="C19:K19"/>
  </mergeCell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46"/>
  <sheetViews>
    <sheetView zoomScaleNormal="100" workbookViewId="0">
      <selection activeCell="B12" sqref="B12"/>
    </sheetView>
  </sheetViews>
  <sheetFormatPr defaultColWidth="9.140625"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545" t="s">
        <v>359</v>
      </c>
      <c r="B1" s="533"/>
      <c r="D1" s="541" t="s">
        <v>373</v>
      </c>
      <c r="E1" s="542"/>
      <c r="F1" s="542"/>
      <c r="G1" s="542"/>
      <c r="H1" s="542"/>
      <c r="I1" s="543"/>
    </row>
    <row r="2" spans="1:9" s="5" customFormat="1" ht="38.25" x14ac:dyDescent="0.2">
      <c r="A2" s="14" t="s">
        <v>505</v>
      </c>
      <c r="B2" s="39"/>
      <c r="C2" s="1"/>
      <c r="D2" s="108" t="s">
        <v>505</v>
      </c>
      <c r="E2" s="348" t="s">
        <v>0</v>
      </c>
      <c r="F2" s="348" t="s">
        <v>2</v>
      </c>
      <c r="G2" s="348" t="s">
        <v>1</v>
      </c>
      <c r="H2" s="348" t="s">
        <v>3</v>
      </c>
      <c r="I2" s="221" t="s">
        <v>71</v>
      </c>
    </row>
    <row r="3" spans="1:9" s="5" customFormat="1" x14ac:dyDescent="0.2">
      <c r="A3" s="27" t="s">
        <v>12</v>
      </c>
      <c r="B3" s="65" t="s">
        <v>509</v>
      </c>
      <c r="C3" s="1"/>
      <c r="D3" s="97" t="s">
        <v>94</v>
      </c>
      <c r="E3" s="7">
        <v>1</v>
      </c>
      <c r="F3" s="7"/>
      <c r="G3" s="7">
        <v>1</v>
      </c>
      <c r="H3" s="7">
        <v>2</v>
      </c>
      <c r="I3" s="28">
        <f>SUM(E3:H3)</f>
        <v>4</v>
      </c>
    </row>
    <row r="4" spans="1:9" ht="13.5" thickBot="1" x14ac:dyDescent="0.25">
      <c r="A4" s="17" t="s">
        <v>8</v>
      </c>
      <c r="B4" s="63" t="s">
        <v>510</v>
      </c>
      <c r="D4" s="98" t="s">
        <v>406</v>
      </c>
      <c r="E4" s="96">
        <v>0</v>
      </c>
      <c r="F4" s="96"/>
      <c r="G4" s="96">
        <v>1</v>
      </c>
      <c r="H4" s="96">
        <v>1</v>
      </c>
      <c r="I4" s="222">
        <f>SUM(E4:H4)</f>
        <v>2</v>
      </c>
    </row>
    <row r="5" spans="1:9" x14ac:dyDescent="0.2">
      <c r="A5" s="17" t="s">
        <v>9</v>
      </c>
      <c r="B5" s="63"/>
    </row>
    <row r="6" spans="1:9" x14ac:dyDescent="0.2">
      <c r="A6" s="17" t="s">
        <v>10</v>
      </c>
      <c r="B6" s="356">
        <v>43709</v>
      </c>
    </row>
    <row r="7" spans="1:9" x14ac:dyDescent="0.2">
      <c r="A7" s="64" t="s">
        <v>14</v>
      </c>
      <c r="B7" s="63" t="s">
        <v>511</v>
      </c>
    </row>
    <row r="8" spans="1:9" x14ac:dyDescent="0.2">
      <c r="A8" s="17" t="s">
        <v>16</v>
      </c>
      <c r="B8" s="63" t="s">
        <v>512</v>
      </c>
    </row>
    <row r="9" spans="1:9" ht="25.5" x14ac:dyDescent="0.2">
      <c r="A9" s="17" t="s">
        <v>15</v>
      </c>
      <c r="B9" s="63" t="s">
        <v>513</v>
      </c>
    </row>
    <row r="10" spans="1:9" ht="89.25" x14ac:dyDescent="0.2">
      <c r="A10" s="17" t="s">
        <v>11</v>
      </c>
      <c r="B10" s="357" t="s">
        <v>534</v>
      </c>
    </row>
    <row r="11" spans="1:9" ht="25.5" x14ac:dyDescent="0.2">
      <c r="A11" s="17" t="s">
        <v>83</v>
      </c>
      <c r="B11" s="357" t="s">
        <v>533</v>
      </c>
    </row>
    <row r="12" spans="1:9" ht="51" x14ac:dyDescent="0.2">
      <c r="A12" s="17" t="s">
        <v>82</v>
      </c>
      <c r="B12" s="357" t="s">
        <v>514</v>
      </c>
    </row>
    <row r="13" spans="1:9" ht="15.75" thickBot="1" x14ac:dyDescent="0.3">
      <c r="A13" s="116" t="s">
        <v>76</v>
      </c>
      <c r="B13" s="489">
        <v>1</v>
      </c>
    </row>
    <row r="14" spans="1:9" x14ac:dyDescent="0.2">
      <c r="A14" s="61" t="s">
        <v>13</v>
      </c>
      <c r="B14" s="65" t="s">
        <v>515</v>
      </c>
    </row>
    <row r="15" spans="1:9" x14ac:dyDescent="0.2">
      <c r="A15" s="17" t="s">
        <v>8</v>
      </c>
      <c r="B15" s="63" t="s">
        <v>516</v>
      </c>
    </row>
    <row r="16" spans="1:9" x14ac:dyDescent="0.2">
      <c r="A16" s="17" t="s">
        <v>9</v>
      </c>
      <c r="B16" s="63"/>
    </row>
    <row r="17" spans="1:2" x14ac:dyDescent="0.2">
      <c r="A17" s="17" t="s">
        <v>10</v>
      </c>
      <c r="B17" s="358">
        <v>2004</v>
      </c>
    </row>
    <row r="18" spans="1:2" x14ac:dyDescent="0.2">
      <c r="A18" s="64" t="s">
        <v>14</v>
      </c>
      <c r="B18" s="63" t="s">
        <v>511</v>
      </c>
    </row>
    <row r="19" spans="1:2" x14ac:dyDescent="0.2">
      <c r="A19" s="17" t="s">
        <v>16</v>
      </c>
      <c r="B19" s="63">
        <v>2</v>
      </c>
    </row>
    <row r="20" spans="1:2" ht="25.5" x14ac:dyDescent="0.2">
      <c r="A20" s="17" t="s">
        <v>15</v>
      </c>
      <c r="B20" s="63" t="s">
        <v>517</v>
      </c>
    </row>
    <row r="21" spans="1:2" ht="76.5" x14ac:dyDescent="0.2">
      <c r="A21" s="17" t="s">
        <v>11</v>
      </c>
      <c r="B21" s="359" t="s">
        <v>518</v>
      </c>
    </row>
    <row r="22" spans="1:2" ht="25.5" x14ac:dyDescent="0.2">
      <c r="A22" s="17" t="s">
        <v>83</v>
      </c>
      <c r="B22" s="359" t="s">
        <v>535</v>
      </c>
    </row>
    <row r="23" spans="1:2" ht="25.5" x14ac:dyDescent="0.2">
      <c r="A23" s="17" t="s">
        <v>82</v>
      </c>
      <c r="B23" s="359" t="s">
        <v>519</v>
      </c>
    </row>
    <row r="24" spans="1:2" ht="15.75" thickBot="1" x14ac:dyDescent="0.3">
      <c r="A24" s="114" t="s">
        <v>76</v>
      </c>
      <c r="B24" s="360">
        <v>0</v>
      </c>
    </row>
    <row r="25" spans="1:2" ht="25.5" x14ac:dyDescent="0.2">
      <c r="A25" s="61" t="s">
        <v>520</v>
      </c>
      <c r="B25" s="62" t="s">
        <v>521</v>
      </c>
    </row>
    <row r="26" spans="1:2" x14ac:dyDescent="0.2">
      <c r="A26" s="17" t="s">
        <v>8</v>
      </c>
      <c r="B26" s="63" t="s">
        <v>522</v>
      </c>
    </row>
    <row r="27" spans="1:2" x14ac:dyDescent="0.2">
      <c r="A27" s="17" t="s">
        <v>9</v>
      </c>
      <c r="B27" s="63"/>
    </row>
    <row r="28" spans="1:2" x14ac:dyDescent="0.2">
      <c r="A28" s="17" t="s">
        <v>10</v>
      </c>
      <c r="B28" s="358">
        <v>2012</v>
      </c>
    </row>
    <row r="29" spans="1:2" x14ac:dyDescent="0.2">
      <c r="A29" s="64" t="s">
        <v>14</v>
      </c>
      <c r="B29" s="63" t="s">
        <v>511</v>
      </c>
    </row>
    <row r="30" spans="1:2" x14ac:dyDescent="0.2">
      <c r="A30" s="17" t="s">
        <v>16</v>
      </c>
      <c r="B30" s="63">
        <v>3</v>
      </c>
    </row>
    <row r="31" spans="1:2" ht="25.5" x14ac:dyDescent="0.2">
      <c r="A31" s="17" t="s">
        <v>15</v>
      </c>
      <c r="B31" s="63" t="s">
        <v>523</v>
      </c>
    </row>
    <row r="32" spans="1:2" ht="89.25" x14ac:dyDescent="0.2">
      <c r="A32" s="17" t="s">
        <v>11</v>
      </c>
      <c r="B32" s="359" t="s">
        <v>524</v>
      </c>
    </row>
    <row r="33" spans="1:2" ht="38.25" x14ac:dyDescent="0.2">
      <c r="A33" s="17" t="s">
        <v>83</v>
      </c>
      <c r="B33" s="359" t="s">
        <v>525</v>
      </c>
    </row>
    <row r="34" spans="1:2" ht="25.5" x14ac:dyDescent="0.2">
      <c r="A34" s="17" t="s">
        <v>82</v>
      </c>
      <c r="B34" s="359" t="s">
        <v>519</v>
      </c>
    </row>
    <row r="35" spans="1:2" ht="15.75" thickBot="1" x14ac:dyDescent="0.3">
      <c r="A35" s="114" t="s">
        <v>76</v>
      </c>
      <c r="B35" s="360">
        <v>1</v>
      </c>
    </row>
    <row r="36" spans="1:2" x14ac:dyDescent="0.2">
      <c r="A36" s="61" t="s">
        <v>526</v>
      </c>
      <c r="B36" s="361" t="s">
        <v>527</v>
      </c>
    </row>
    <row r="37" spans="1:2" x14ac:dyDescent="0.2">
      <c r="A37" s="17" t="s">
        <v>8</v>
      </c>
      <c r="B37" s="362" t="s">
        <v>536</v>
      </c>
    </row>
    <row r="38" spans="1:2" x14ac:dyDescent="0.2">
      <c r="A38" s="17" t="s">
        <v>9</v>
      </c>
      <c r="B38" s="362"/>
    </row>
    <row r="39" spans="1:2" x14ac:dyDescent="0.2">
      <c r="A39" s="17" t="s">
        <v>10</v>
      </c>
      <c r="B39" s="363">
        <v>38873</v>
      </c>
    </row>
    <row r="40" spans="1:2" x14ac:dyDescent="0.2">
      <c r="A40" s="64" t="s">
        <v>14</v>
      </c>
      <c r="B40" s="362" t="s">
        <v>511</v>
      </c>
    </row>
    <row r="41" spans="1:2" x14ac:dyDescent="0.2">
      <c r="A41" s="17" t="s">
        <v>16</v>
      </c>
      <c r="B41" s="362" t="s">
        <v>528</v>
      </c>
    </row>
    <row r="42" spans="1:2" ht="25.5" x14ac:dyDescent="0.2">
      <c r="A42" s="17" t="s">
        <v>15</v>
      </c>
      <c r="B42" s="362" t="s">
        <v>529</v>
      </c>
    </row>
    <row r="43" spans="1:2" ht="38.25" x14ac:dyDescent="0.2">
      <c r="A43" s="17" t="s">
        <v>11</v>
      </c>
      <c r="B43" s="364" t="s">
        <v>530</v>
      </c>
    </row>
    <row r="44" spans="1:2" ht="25.5" x14ac:dyDescent="0.2">
      <c r="A44" s="17" t="s">
        <v>83</v>
      </c>
      <c r="B44" s="364" t="s">
        <v>531</v>
      </c>
    </row>
    <row r="45" spans="1:2" ht="38.25" x14ac:dyDescent="0.2">
      <c r="A45" s="17" t="s">
        <v>82</v>
      </c>
      <c r="B45" s="364" t="s">
        <v>532</v>
      </c>
    </row>
    <row r="46" spans="1:2" ht="15.75" thickBot="1" x14ac:dyDescent="0.3">
      <c r="A46" s="114" t="s">
        <v>76</v>
      </c>
      <c r="B46" s="360">
        <v>0</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18"/>
  <sheetViews>
    <sheetView zoomScaleNormal="100" workbookViewId="0">
      <selection activeCell="D6" sqref="D6"/>
    </sheetView>
  </sheetViews>
  <sheetFormatPr defaultColWidth="9.140625"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546" t="s">
        <v>441</v>
      </c>
      <c r="B1" s="547"/>
      <c r="D1" s="541" t="s">
        <v>372</v>
      </c>
      <c r="E1" s="542"/>
      <c r="F1" s="542"/>
      <c r="G1" s="542"/>
      <c r="H1" s="542"/>
      <c r="I1" s="543"/>
    </row>
    <row r="2" spans="1:9" s="5" customFormat="1" ht="38.25" customHeight="1" x14ac:dyDescent="0.2">
      <c r="A2" s="14" t="s">
        <v>7</v>
      </c>
      <c r="B2" s="39"/>
      <c r="D2" s="108" t="s">
        <v>7</v>
      </c>
      <c r="E2" s="215" t="s">
        <v>0</v>
      </c>
      <c r="F2" s="215" t="s">
        <v>2</v>
      </c>
      <c r="G2" s="215" t="s">
        <v>1</v>
      </c>
      <c r="H2" s="215" t="s">
        <v>3</v>
      </c>
      <c r="I2" s="221" t="s">
        <v>71</v>
      </c>
    </row>
    <row r="3" spans="1:9" s="5" customFormat="1" ht="12.75" customHeight="1" x14ac:dyDescent="0.2">
      <c r="A3" s="27" t="s">
        <v>17</v>
      </c>
      <c r="B3" s="65"/>
      <c r="D3" s="97" t="s">
        <v>94</v>
      </c>
      <c r="E3" s="7"/>
      <c r="F3" s="7"/>
      <c r="G3" s="7"/>
      <c r="H3" s="7"/>
      <c r="I3" s="28">
        <f>SUM(E3:H3)</f>
        <v>0</v>
      </c>
    </row>
    <row r="4" spans="1:9" s="5" customFormat="1" ht="12.75" customHeight="1" thickBot="1" x14ac:dyDescent="0.25">
      <c r="A4" s="224" t="s">
        <v>488</v>
      </c>
      <c r="B4" s="65"/>
      <c r="D4" s="98" t="s">
        <v>406</v>
      </c>
      <c r="E4" s="96"/>
      <c r="F4" s="96"/>
      <c r="G4" s="96"/>
      <c r="H4" s="96"/>
      <c r="I4" s="222">
        <f>SUM(E4:H4)</f>
        <v>0</v>
      </c>
    </row>
    <row r="5" spans="1:9" ht="12.75" customHeight="1" x14ac:dyDescent="0.2">
      <c r="A5" s="163" t="s">
        <v>98</v>
      </c>
      <c r="B5" s="223"/>
    </row>
    <row r="6" spans="1:9" ht="25.5" customHeight="1" x14ac:dyDescent="0.2">
      <c r="A6" s="163" t="s">
        <v>15</v>
      </c>
      <c r="B6" s="223"/>
    </row>
    <row r="7" spans="1:9" ht="15.75" thickBot="1" x14ac:dyDescent="0.3">
      <c r="A7" s="114" t="s">
        <v>76</v>
      </c>
      <c r="B7" s="115"/>
    </row>
    <row r="8" spans="1:9" x14ac:dyDescent="0.2">
      <c r="A8" s="224" t="s">
        <v>18</v>
      </c>
      <c r="B8" s="225"/>
    </row>
    <row r="9" spans="1:9" x14ac:dyDescent="0.2">
      <c r="A9" s="224" t="s">
        <v>488</v>
      </c>
      <c r="B9" s="225"/>
    </row>
    <row r="10" spans="1:9" ht="12.75" customHeight="1" x14ac:dyDescent="0.2">
      <c r="A10" s="163" t="s">
        <v>98</v>
      </c>
      <c r="B10" s="223"/>
    </row>
    <row r="11" spans="1:9" x14ac:dyDescent="0.2">
      <c r="A11" s="163" t="s">
        <v>10</v>
      </c>
      <c r="B11" s="223"/>
    </row>
    <row r="12" spans="1:9" x14ac:dyDescent="0.2">
      <c r="A12" s="163" t="s">
        <v>16</v>
      </c>
      <c r="B12" s="223"/>
    </row>
    <row r="13" spans="1:9" ht="25.5" x14ac:dyDescent="0.2">
      <c r="A13" s="163" t="s">
        <v>15</v>
      </c>
      <c r="B13" s="223"/>
    </row>
    <row r="14" spans="1:9" ht="25.5" x14ac:dyDescent="0.2">
      <c r="A14" s="164" t="s">
        <v>11</v>
      </c>
      <c r="B14" s="223"/>
    </row>
    <row r="15" spans="1:9" ht="15.75" thickBot="1" x14ac:dyDescent="0.3">
      <c r="A15" s="114" t="s">
        <v>76</v>
      </c>
      <c r="B15" s="115"/>
    </row>
    <row r="16" spans="1:9" ht="15" x14ac:dyDescent="0.25">
      <c r="A16" s="117"/>
      <c r="B16" s="72"/>
    </row>
    <row r="17" spans="1:2" s="47" customFormat="1" ht="15" customHeight="1" x14ac:dyDescent="0.2">
      <c r="A17" s="548" t="s">
        <v>86</v>
      </c>
      <c r="B17" s="548"/>
    </row>
    <row r="18" spans="1:2" s="47" customFormat="1" ht="15" customHeight="1" x14ac:dyDescent="0.2">
      <c r="A18" s="548"/>
      <c r="B18" s="548"/>
    </row>
  </sheetData>
  <mergeCells count="3">
    <mergeCell ref="A1:B1"/>
    <mergeCell ref="A17:B18"/>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14"/>
  <sheetViews>
    <sheetView workbookViewId="0">
      <selection activeCell="D12" sqref="D12"/>
    </sheetView>
  </sheetViews>
  <sheetFormatPr defaultColWidth="9.140625"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546" t="s">
        <v>442</v>
      </c>
      <c r="B1" s="547"/>
      <c r="D1" s="541" t="s">
        <v>371</v>
      </c>
      <c r="E1" s="542"/>
      <c r="F1" s="542"/>
      <c r="G1" s="542"/>
      <c r="H1" s="542"/>
      <c r="I1" s="543"/>
    </row>
    <row r="2" spans="1:9" s="5" customFormat="1" ht="38.25" customHeight="1" x14ac:dyDescent="0.2">
      <c r="A2" s="14" t="s">
        <v>505</v>
      </c>
      <c r="B2" s="39"/>
      <c r="D2" s="108" t="s">
        <v>505</v>
      </c>
      <c r="E2" s="490" t="s">
        <v>0</v>
      </c>
      <c r="F2" s="490" t="s">
        <v>2</v>
      </c>
      <c r="G2" s="490" t="s">
        <v>1</v>
      </c>
      <c r="H2" s="490" t="s">
        <v>3</v>
      </c>
      <c r="I2" s="221" t="s">
        <v>71</v>
      </c>
    </row>
    <row r="3" spans="1:9" s="5" customFormat="1" x14ac:dyDescent="0.2">
      <c r="A3" s="27" t="s">
        <v>17</v>
      </c>
      <c r="B3" s="494" t="s">
        <v>602</v>
      </c>
      <c r="D3" s="97" t="s">
        <v>94</v>
      </c>
      <c r="E3" s="7">
        <v>1</v>
      </c>
      <c r="F3" s="7"/>
      <c r="G3" s="7"/>
      <c r="H3" s="7"/>
      <c r="I3" s="28">
        <f>SUM(E3:H3)</f>
        <v>1</v>
      </c>
    </row>
    <row r="4" spans="1:9" s="5" customFormat="1" ht="13.5" thickBot="1" x14ac:dyDescent="0.25">
      <c r="A4" s="224" t="s">
        <v>487</v>
      </c>
      <c r="B4" s="494" t="s">
        <v>603</v>
      </c>
      <c r="D4" s="98" t="s">
        <v>406</v>
      </c>
      <c r="E4" s="96">
        <v>11</v>
      </c>
      <c r="F4" s="96"/>
      <c r="G4" s="96"/>
      <c r="H4" s="96"/>
      <c r="I4" s="222">
        <f>SUM(E4:H4)</f>
        <v>11</v>
      </c>
    </row>
    <row r="5" spans="1:9" ht="25.5" x14ac:dyDescent="0.2">
      <c r="A5" s="17" t="s">
        <v>19</v>
      </c>
      <c r="B5" s="359" t="s">
        <v>604</v>
      </c>
    </row>
    <row r="6" spans="1:9" x14ac:dyDescent="0.2">
      <c r="A6" s="17" t="s">
        <v>10</v>
      </c>
      <c r="B6" s="495">
        <v>2006</v>
      </c>
    </row>
    <row r="7" spans="1:9" x14ac:dyDescent="0.2">
      <c r="A7" s="17" t="s">
        <v>16</v>
      </c>
      <c r="B7" s="495">
        <v>6</v>
      </c>
    </row>
    <row r="8" spans="1:9" ht="25.5" x14ac:dyDescent="0.2">
      <c r="A8" s="17" t="s">
        <v>15</v>
      </c>
      <c r="B8" s="495" t="s">
        <v>517</v>
      </c>
    </row>
    <row r="9" spans="1:9" ht="51" x14ac:dyDescent="0.2">
      <c r="A9" s="17" t="s">
        <v>11</v>
      </c>
      <c r="B9" s="359" t="s">
        <v>605</v>
      </c>
    </row>
    <row r="10" spans="1:9" x14ac:dyDescent="0.2">
      <c r="A10" s="57" t="s">
        <v>76</v>
      </c>
      <c r="B10" s="496">
        <v>11</v>
      </c>
    </row>
    <row r="14" spans="1:9" x14ac:dyDescent="0.2">
      <c r="B14" s="118"/>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8"/>
  <sheetViews>
    <sheetView workbookViewId="0">
      <selection activeCell="L3" sqref="L3"/>
    </sheetView>
  </sheetViews>
  <sheetFormatPr defaultColWidth="9.140625" defaultRowHeight="12.75" x14ac:dyDescent="0.2"/>
  <cols>
    <col min="1" max="1" width="47.85546875" style="2" customWidth="1"/>
    <col min="2" max="2" width="6.710937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530" t="s">
        <v>562</v>
      </c>
      <c r="B1" s="531"/>
      <c r="C1" s="531"/>
      <c r="D1" s="531"/>
      <c r="E1" s="531"/>
      <c r="F1" s="531"/>
      <c r="G1" s="531"/>
      <c r="H1" s="531"/>
      <c r="I1" s="531"/>
      <c r="J1" s="533"/>
    </row>
    <row r="2" spans="1:10" s="5" customFormat="1" ht="38.25" customHeight="1" x14ac:dyDescent="0.2">
      <c r="A2" s="14" t="s">
        <v>505</v>
      </c>
      <c r="B2" s="8"/>
      <c r="C2" s="549" t="s">
        <v>47</v>
      </c>
      <c r="D2" s="549"/>
      <c r="E2" s="549"/>
      <c r="F2" s="549" t="s">
        <v>48</v>
      </c>
      <c r="G2" s="549"/>
      <c r="H2" s="549"/>
      <c r="I2" s="551" t="s">
        <v>49</v>
      </c>
      <c r="J2" s="553" t="s">
        <v>4</v>
      </c>
    </row>
    <row r="3" spans="1:10" s="5" customFormat="1" ht="25.5" x14ac:dyDescent="0.2">
      <c r="A3" s="14"/>
      <c r="B3" s="8"/>
      <c r="C3" s="85" t="s">
        <v>51</v>
      </c>
      <c r="D3" s="85" t="s">
        <v>114</v>
      </c>
      <c r="E3" s="85" t="s">
        <v>115</v>
      </c>
      <c r="F3" s="85" t="s">
        <v>51</v>
      </c>
      <c r="G3" s="202" t="s">
        <v>114</v>
      </c>
      <c r="H3" s="85" t="s">
        <v>115</v>
      </c>
      <c r="I3" s="552"/>
      <c r="J3" s="554"/>
    </row>
    <row r="4" spans="1:10" s="2" customFormat="1" x14ac:dyDescent="0.2">
      <c r="A4" s="315" t="s">
        <v>462</v>
      </c>
      <c r="B4" s="316" t="s">
        <v>461</v>
      </c>
      <c r="C4" s="550"/>
      <c r="D4" s="550"/>
      <c r="E4" s="550"/>
      <c r="F4" s="550"/>
      <c r="G4" s="550"/>
      <c r="H4" s="550"/>
      <c r="I4" s="550"/>
      <c r="J4" s="16"/>
    </row>
    <row r="5" spans="1:10" x14ac:dyDescent="0.2">
      <c r="A5" s="163" t="s">
        <v>476</v>
      </c>
      <c r="B5" s="317" t="s">
        <v>463</v>
      </c>
      <c r="C5" s="10"/>
      <c r="D5" s="10"/>
      <c r="E5" s="10"/>
      <c r="F5" s="10"/>
      <c r="G5" s="10"/>
      <c r="H5" s="10"/>
      <c r="I5" s="10">
        <v>2</v>
      </c>
      <c r="J5" s="18">
        <f>SUM(C5:I5)</f>
        <v>2</v>
      </c>
    </row>
    <row r="6" spans="1:10" x14ac:dyDescent="0.2">
      <c r="A6" s="163" t="s">
        <v>477</v>
      </c>
      <c r="B6" s="317" t="s">
        <v>464</v>
      </c>
      <c r="C6" s="10"/>
      <c r="D6" s="10"/>
      <c r="E6" s="10"/>
      <c r="F6" s="10"/>
      <c r="G6" s="10"/>
      <c r="H6" s="10"/>
      <c r="I6" s="10"/>
      <c r="J6" s="18">
        <f t="shared" ref="J6:J15" si="0">SUM(C6:I6)</f>
        <v>0</v>
      </c>
    </row>
    <row r="7" spans="1:10" x14ac:dyDescent="0.2">
      <c r="A7" s="163" t="s">
        <v>478</v>
      </c>
      <c r="B7" s="317" t="s">
        <v>465</v>
      </c>
      <c r="C7" s="10"/>
      <c r="D7" s="10"/>
      <c r="E7" s="10">
        <v>2</v>
      </c>
      <c r="F7" s="10">
        <v>13</v>
      </c>
      <c r="G7" s="10">
        <v>1</v>
      </c>
      <c r="H7" s="10"/>
      <c r="I7" s="10">
        <v>32</v>
      </c>
      <c r="J7" s="18">
        <f t="shared" si="0"/>
        <v>48</v>
      </c>
    </row>
    <row r="8" spans="1:10" x14ac:dyDescent="0.2">
      <c r="A8" s="163" t="s">
        <v>479</v>
      </c>
      <c r="B8" s="317" t="s">
        <v>466</v>
      </c>
      <c r="C8" s="10"/>
      <c r="D8" s="10"/>
      <c r="E8" s="10">
        <v>13</v>
      </c>
      <c r="F8" s="10">
        <v>6</v>
      </c>
      <c r="G8" s="10"/>
      <c r="H8" s="10">
        <v>2</v>
      </c>
      <c r="I8" s="10">
        <v>9</v>
      </c>
      <c r="J8" s="18">
        <f t="shared" si="0"/>
        <v>30</v>
      </c>
    </row>
    <row r="9" spans="1:10" x14ac:dyDescent="0.2">
      <c r="A9" s="163" t="s">
        <v>480</v>
      </c>
      <c r="B9" s="317" t="s">
        <v>467</v>
      </c>
      <c r="C9" s="10"/>
      <c r="D9" s="10"/>
      <c r="E9" s="10"/>
      <c r="F9" s="10"/>
      <c r="G9" s="10"/>
      <c r="H9" s="10"/>
      <c r="I9" s="10">
        <v>7</v>
      </c>
      <c r="J9" s="18">
        <f t="shared" si="0"/>
        <v>7</v>
      </c>
    </row>
    <row r="10" spans="1:10" x14ac:dyDescent="0.2">
      <c r="A10" s="163" t="s">
        <v>481</v>
      </c>
      <c r="B10" s="317" t="s">
        <v>468</v>
      </c>
      <c r="C10" s="10"/>
      <c r="D10" s="10"/>
      <c r="E10" s="10"/>
      <c r="F10" s="10">
        <v>153</v>
      </c>
      <c r="G10" s="10"/>
      <c r="H10" s="10"/>
      <c r="I10" s="10">
        <v>1</v>
      </c>
      <c r="J10" s="18">
        <f t="shared" si="0"/>
        <v>154</v>
      </c>
    </row>
    <row r="11" spans="1:10" x14ac:dyDescent="0.2">
      <c r="A11" s="163" t="s">
        <v>475</v>
      </c>
      <c r="B11" s="317" t="s">
        <v>469</v>
      </c>
      <c r="C11" s="10"/>
      <c r="D11" s="10"/>
      <c r="E11" s="10"/>
      <c r="F11" s="10"/>
      <c r="G11" s="10"/>
      <c r="H11" s="10"/>
      <c r="I11" s="10">
        <v>6</v>
      </c>
      <c r="J11" s="18">
        <f t="shared" si="0"/>
        <v>6</v>
      </c>
    </row>
    <row r="12" spans="1:10" x14ac:dyDescent="0.2">
      <c r="A12" s="163" t="s">
        <v>482</v>
      </c>
      <c r="B12" s="317" t="s">
        <v>470</v>
      </c>
      <c r="C12" s="10"/>
      <c r="D12" s="10"/>
      <c r="E12" s="10"/>
      <c r="F12" s="10"/>
      <c r="G12" s="10"/>
      <c r="H12" s="10"/>
      <c r="I12" s="10"/>
      <c r="J12" s="18">
        <f t="shared" si="0"/>
        <v>0</v>
      </c>
    </row>
    <row r="13" spans="1:10" x14ac:dyDescent="0.2">
      <c r="A13" s="163" t="s">
        <v>483</v>
      </c>
      <c r="B13" s="317" t="s">
        <v>471</v>
      </c>
      <c r="C13" s="10"/>
      <c r="D13" s="10"/>
      <c r="E13" s="10"/>
      <c r="F13" s="10"/>
      <c r="G13" s="10"/>
      <c r="H13" s="10"/>
      <c r="I13" s="10"/>
      <c r="J13" s="18">
        <f t="shared" si="0"/>
        <v>0</v>
      </c>
    </row>
    <row r="14" spans="1:10" x14ac:dyDescent="0.2">
      <c r="A14" s="163" t="s">
        <v>484</v>
      </c>
      <c r="B14" s="317" t="s">
        <v>472</v>
      </c>
      <c r="C14" s="10"/>
      <c r="D14" s="10"/>
      <c r="E14" s="10"/>
      <c r="F14" s="10"/>
      <c r="G14" s="10"/>
      <c r="H14" s="10"/>
      <c r="I14" s="10"/>
      <c r="J14" s="18">
        <f t="shared" si="0"/>
        <v>0</v>
      </c>
    </row>
    <row r="15" spans="1:10" x14ac:dyDescent="0.2">
      <c r="A15" s="163" t="s">
        <v>474</v>
      </c>
      <c r="B15" s="317" t="s">
        <v>473</v>
      </c>
      <c r="C15" s="22"/>
      <c r="D15" s="22"/>
      <c r="E15" s="22"/>
      <c r="F15" s="22"/>
      <c r="G15" s="22"/>
      <c r="H15" s="22"/>
      <c r="I15" s="22">
        <v>3</v>
      </c>
      <c r="J15" s="18">
        <f t="shared" si="0"/>
        <v>3</v>
      </c>
    </row>
    <row r="16" spans="1:10" ht="13.5" thickBot="1" x14ac:dyDescent="0.25">
      <c r="A16" s="24" t="s">
        <v>414</v>
      </c>
      <c r="B16" s="303" t="s">
        <v>93</v>
      </c>
      <c r="C16" s="26">
        <f t="shared" ref="C16:H16" si="1">SUM(C5:C15)</f>
        <v>0</v>
      </c>
      <c r="D16" s="26">
        <f t="shared" si="1"/>
        <v>0</v>
      </c>
      <c r="E16" s="26">
        <f t="shared" si="1"/>
        <v>15</v>
      </c>
      <c r="F16" s="26">
        <f t="shared" si="1"/>
        <v>172</v>
      </c>
      <c r="G16" s="26">
        <f t="shared" si="1"/>
        <v>1</v>
      </c>
      <c r="H16" s="26">
        <f t="shared" si="1"/>
        <v>2</v>
      </c>
      <c r="I16" s="26">
        <f>SUM(I5:I15)</f>
        <v>60</v>
      </c>
      <c r="J16" s="19">
        <f>SUM(J5:J15)</f>
        <v>250</v>
      </c>
    </row>
    <row r="18" spans="2:2" x14ac:dyDescent="0.2">
      <c r="B18" s="4"/>
    </row>
  </sheetData>
  <mergeCells count="6">
    <mergeCell ref="A1:J1"/>
    <mergeCell ref="C2:E2"/>
    <mergeCell ref="F2:H2"/>
    <mergeCell ref="C4:I4"/>
    <mergeCell ref="I2:I3"/>
    <mergeCell ref="J2:J3"/>
  </mergeCells>
  <pageMargins left="0.7" right="0.7" top="0.75" bottom="0.75" header="0.3" footer="0.3"/>
  <pageSetup paperSize="9" scale="89" orientation="portrait" r:id="rId1"/>
  <ignoredErrors>
    <ignoredError sqref="B5:B1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8"/>
  <sheetViews>
    <sheetView workbookViewId="0">
      <selection activeCell="A16" sqref="A16"/>
    </sheetView>
  </sheetViews>
  <sheetFormatPr defaultColWidth="9.140625" defaultRowHeight="12.75" x14ac:dyDescent="0.2"/>
  <cols>
    <col min="1" max="1" width="47.85546875" style="2" customWidth="1"/>
    <col min="2" max="2" width="6.710937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530" t="s">
        <v>563</v>
      </c>
      <c r="B1" s="531"/>
      <c r="C1" s="531"/>
      <c r="D1" s="531"/>
      <c r="E1" s="531"/>
      <c r="F1" s="531"/>
      <c r="G1" s="531"/>
      <c r="H1" s="531"/>
      <c r="I1" s="531"/>
      <c r="J1" s="531"/>
      <c r="K1" s="533"/>
    </row>
    <row r="2" spans="1:11" s="5" customFormat="1" ht="38.25" customHeight="1" x14ac:dyDescent="0.2">
      <c r="A2" s="14" t="s">
        <v>505</v>
      </c>
      <c r="B2" s="8"/>
      <c r="C2" s="549" t="s">
        <v>47</v>
      </c>
      <c r="D2" s="549"/>
      <c r="E2" s="549"/>
      <c r="F2" s="549" t="s">
        <v>48</v>
      </c>
      <c r="G2" s="549"/>
      <c r="H2" s="549"/>
      <c r="I2" s="551" t="s">
        <v>49</v>
      </c>
      <c r="J2" s="555" t="s">
        <v>4</v>
      </c>
      <c r="K2" s="557" t="s">
        <v>50</v>
      </c>
    </row>
    <row r="3" spans="1:11" s="5" customFormat="1" ht="30.75" customHeight="1" x14ac:dyDescent="0.2">
      <c r="A3" s="14"/>
      <c r="B3" s="8"/>
      <c r="C3" s="202" t="s">
        <v>51</v>
      </c>
      <c r="D3" s="202" t="s">
        <v>114</v>
      </c>
      <c r="E3" s="202" t="s">
        <v>115</v>
      </c>
      <c r="F3" s="202" t="s">
        <v>51</v>
      </c>
      <c r="G3" s="202" t="s">
        <v>114</v>
      </c>
      <c r="H3" s="202" t="s">
        <v>115</v>
      </c>
      <c r="I3" s="552"/>
      <c r="J3" s="556"/>
      <c r="K3" s="558"/>
    </row>
    <row r="4" spans="1:11" s="2" customFormat="1" x14ac:dyDescent="0.2">
      <c r="A4" s="315" t="s">
        <v>462</v>
      </c>
      <c r="B4" s="316" t="s">
        <v>461</v>
      </c>
      <c r="C4" s="550"/>
      <c r="D4" s="550"/>
      <c r="E4" s="550"/>
      <c r="F4" s="550"/>
      <c r="G4" s="550"/>
      <c r="H4" s="550"/>
      <c r="I4" s="550"/>
      <c r="J4" s="32"/>
      <c r="K4" s="33"/>
    </row>
    <row r="5" spans="1:11" x14ac:dyDescent="0.2">
      <c r="A5" s="163" t="s">
        <v>476</v>
      </c>
      <c r="B5" s="317" t="s">
        <v>463</v>
      </c>
      <c r="C5" s="10"/>
      <c r="D5" s="10"/>
      <c r="E5" s="10"/>
      <c r="F5" s="10"/>
      <c r="G5" s="10"/>
      <c r="H5" s="10"/>
      <c r="I5" s="10">
        <v>48</v>
      </c>
      <c r="J5" s="18">
        <f>SUM(C5:I5)</f>
        <v>48</v>
      </c>
      <c r="K5" s="31"/>
    </row>
    <row r="6" spans="1:11" x14ac:dyDescent="0.2">
      <c r="A6" s="163" t="s">
        <v>477</v>
      </c>
      <c r="B6" s="317" t="s">
        <v>464</v>
      </c>
      <c r="C6" s="10"/>
      <c r="D6" s="10"/>
      <c r="E6" s="10"/>
      <c r="F6" s="10"/>
      <c r="G6" s="10"/>
      <c r="H6" s="10"/>
      <c r="I6" s="10"/>
      <c r="J6" s="18">
        <f t="shared" ref="J6:J15" si="0">SUM(C6:I6)</f>
        <v>0</v>
      </c>
      <c r="K6" s="31"/>
    </row>
    <row r="7" spans="1:11" x14ac:dyDescent="0.2">
      <c r="A7" s="163" t="s">
        <v>478</v>
      </c>
      <c r="B7" s="317" t="s">
        <v>465</v>
      </c>
      <c r="C7" s="10"/>
      <c r="D7" s="10"/>
      <c r="E7" s="10">
        <v>21</v>
      </c>
      <c r="F7" s="10">
        <v>85</v>
      </c>
      <c r="G7" s="10">
        <v>23</v>
      </c>
      <c r="H7" s="10"/>
      <c r="I7" s="10">
        <v>737</v>
      </c>
      <c r="J7" s="18">
        <f t="shared" si="0"/>
        <v>866</v>
      </c>
      <c r="K7" s="31"/>
    </row>
    <row r="8" spans="1:11" x14ac:dyDescent="0.2">
      <c r="A8" s="163" t="s">
        <v>479</v>
      </c>
      <c r="B8" s="317" t="s">
        <v>466</v>
      </c>
      <c r="C8" s="10"/>
      <c r="D8" s="10"/>
      <c r="E8" s="10">
        <v>12</v>
      </c>
      <c r="F8" s="10">
        <v>94</v>
      </c>
      <c r="G8" s="10"/>
      <c r="H8" s="10">
        <v>3</v>
      </c>
      <c r="I8" s="10">
        <v>484</v>
      </c>
      <c r="J8" s="18">
        <f t="shared" si="0"/>
        <v>593</v>
      </c>
      <c r="K8" s="31">
        <v>58</v>
      </c>
    </row>
    <row r="9" spans="1:11" x14ac:dyDescent="0.2">
      <c r="A9" s="163" t="s">
        <v>480</v>
      </c>
      <c r="B9" s="317" t="s">
        <v>467</v>
      </c>
      <c r="C9" s="10"/>
      <c r="D9" s="10"/>
      <c r="E9" s="10"/>
      <c r="F9" s="10"/>
      <c r="G9" s="10"/>
      <c r="H9" s="10"/>
      <c r="I9" s="10">
        <v>147</v>
      </c>
      <c r="J9" s="18">
        <f t="shared" si="0"/>
        <v>147</v>
      </c>
      <c r="K9" s="31"/>
    </row>
    <row r="10" spans="1:11" x14ac:dyDescent="0.2">
      <c r="A10" s="163" t="s">
        <v>481</v>
      </c>
      <c r="B10" s="317" t="s">
        <v>468</v>
      </c>
      <c r="C10" s="10"/>
      <c r="D10" s="10"/>
      <c r="E10" s="10"/>
      <c r="F10" s="10">
        <v>5253</v>
      </c>
      <c r="G10" s="10"/>
      <c r="H10" s="10"/>
      <c r="I10" s="10">
        <v>41</v>
      </c>
      <c r="J10" s="18">
        <f t="shared" si="0"/>
        <v>5294</v>
      </c>
      <c r="K10" s="31"/>
    </row>
    <row r="11" spans="1:11" x14ac:dyDescent="0.2">
      <c r="A11" s="163" t="s">
        <v>475</v>
      </c>
      <c r="B11" s="317" t="s">
        <v>469</v>
      </c>
      <c r="C11" s="10"/>
      <c r="D11" s="10"/>
      <c r="E11" s="10"/>
      <c r="F11" s="10"/>
      <c r="G11" s="10"/>
      <c r="H11" s="10"/>
      <c r="I11" s="10">
        <v>208</v>
      </c>
      <c r="J11" s="18">
        <f t="shared" si="0"/>
        <v>208</v>
      </c>
      <c r="K11" s="31"/>
    </row>
    <row r="12" spans="1:11" x14ac:dyDescent="0.2">
      <c r="A12" s="163" t="s">
        <v>482</v>
      </c>
      <c r="B12" s="317" t="s">
        <v>470</v>
      </c>
      <c r="C12" s="10"/>
      <c r="D12" s="10"/>
      <c r="E12" s="10"/>
      <c r="F12" s="10"/>
      <c r="G12" s="10"/>
      <c r="H12" s="10"/>
      <c r="I12" s="10"/>
      <c r="J12" s="18">
        <f t="shared" si="0"/>
        <v>0</v>
      </c>
      <c r="K12" s="31"/>
    </row>
    <row r="13" spans="1:11" x14ac:dyDescent="0.2">
      <c r="A13" s="163" t="s">
        <v>483</v>
      </c>
      <c r="B13" s="317" t="s">
        <v>471</v>
      </c>
      <c r="C13" s="10"/>
      <c r="D13" s="10"/>
      <c r="E13" s="10"/>
      <c r="F13" s="10"/>
      <c r="G13" s="10"/>
      <c r="H13" s="10"/>
      <c r="I13" s="10"/>
      <c r="J13" s="18">
        <f t="shared" si="0"/>
        <v>0</v>
      </c>
      <c r="K13" s="31"/>
    </row>
    <row r="14" spans="1:11" x14ac:dyDescent="0.2">
      <c r="A14" s="163" t="s">
        <v>484</v>
      </c>
      <c r="B14" s="317" t="s">
        <v>472</v>
      </c>
      <c r="C14" s="10"/>
      <c r="D14" s="10"/>
      <c r="E14" s="10"/>
      <c r="F14" s="10"/>
      <c r="G14" s="10"/>
      <c r="H14" s="10"/>
      <c r="I14" s="10"/>
      <c r="J14" s="18">
        <f t="shared" si="0"/>
        <v>0</v>
      </c>
      <c r="K14" s="31"/>
    </row>
    <row r="15" spans="1:11" x14ac:dyDescent="0.2">
      <c r="A15" s="163" t="s">
        <v>474</v>
      </c>
      <c r="B15" s="317" t="s">
        <v>473</v>
      </c>
      <c r="C15" s="22"/>
      <c r="D15" s="22"/>
      <c r="E15" s="22"/>
      <c r="F15" s="22"/>
      <c r="G15" s="22"/>
      <c r="H15" s="22"/>
      <c r="I15" s="22">
        <v>69</v>
      </c>
      <c r="J15" s="18">
        <f t="shared" si="0"/>
        <v>69</v>
      </c>
      <c r="K15" s="302"/>
    </row>
    <row r="16" spans="1:11" ht="13.5" thickBot="1" x14ac:dyDescent="0.25">
      <c r="A16" s="24" t="s">
        <v>4</v>
      </c>
      <c r="B16" s="303" t="s">
        <v>93</v>
      </c>
      <c r="C16" s="26">
        <f t="shared" ref="C16:H16" si="1">SUM(C5:C15)</f>
        <v>0</v>
      </c>
      <c r="D16" s="26">
        <f t="shared" si="1"/>
        <v>0</v>
      </c>
      <c r="E16" s="26">
        <f t="shared" si="1"/>
        <v>33</v>
      </c>
      <c r="F16" s="26">
        <f t="shared" si="1"/>
        <v>5432</v>
      </c>
      <c r="G16" s="26">
        <f t="shared" si="1"/>
        <v>23</v>
      </c>
      <c r="H16" s="26">
        <f t="shared" si="1"/>
        <v>3</v>
      </c>
      <c r="I16" s="26">
        <f>SUM(I5:I15)</f>
        <v>1734</v>
      </c>
      <c r="J16" s="19">
        <f>SUM(J5:J15)</f>
        <v>7225</v>
      </c>
      <c r="K16" s="19"/>
    </row>
    <row r="18" spans="1:2" ht="30" customHeight="1" x14ac:dyDescent="0.2">
      <c r="A18" s="1"/>
      <c r="B18" s="1"/>
    </row>
  </sheetData>
  <mergeCells count="7">
    <mergeCell ref="C4:I4"/>
    <mergeCell ref="A1:K1"/>
    <mergeCell ref="C2:E2"/>
    <mergeCell ref="F2:H2"/>
    <mergeCell ref="I2:I3"/>
    <mergeCell ref="J2:J3"/>
    <mergeCell ref="K2:K3"/>
  </mergeCells>
  <pageMargins left="0.7" right="0.7" top="0.75" bottom="0.75" header="0.3" footer="0.3"/>
  <pageSetup paperSize="9" orientation="landscape" r:id="rId1"/>
  <ignoredErrors>
    <ignoredError sqref="B5:B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workbookViewId="0">
      <selection activeCell="A115" sqref="A115"/>
    </sheetView>
  </sheetViews>
  <sheetFormatPr defaultColWidth="9.140625" defaultRowHeight="12.75" x14ac:dyDescent="0.2"/>
  <cols>
    <col min="1" max="1" width="47.85546875" style="2" customWidth="1"/>
    <col min="2" max="2" width="6.710937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s="5" customFormat="1" ht="38.25" customHeight="1" x14ac:dyDescent="0.2">
      <c r="A1" s="14" t="s">
        <v>505</v>
      </c>
      <c r="B1" s="8"/>
      <c r="C1" s="549" t="s">
        <v>0</v>
      </c>
      <c r="D1" s="549"/>
      <c r="E1" s="549" t="s">
        <v>2</v>
      </c>
      <c r="F1" s="549"/>
      <c r="G1" s="549" t="s">
        <v>1</v>
      </c>
      <c r="H1" s="549"/>
      <c r="I1" s="565" t="s">
        <v>3</v>
      </c>
      <c r="J1" s="566"/>
      <c r="K1" s="492" t="s">
        <v>4</v>
      </c>
    </row>
    <row r="2" spans="1:11" s="5" customFormat="1" ht="13.5" customHeight="1" thickBot="1" x14ac:dyDescent="0.25">
      <c r="A2" s="40"/>
      <c r="B2" s="44"/>
      <c r="C2" s="45" t="s">
        <v>5</v>
      </c>
      <c r="D2" s="45" t="s">
        <v>6</v>
      </c>
      <c r="E2" s="45" t="s">
        <v>5</v>
      </c>
      <c r="F2" s="45" t="s">
        <v>6</v>
      </c>
      <c r="G2" s="45" t="s">
        <v>5</v>
      </c>
      <c r="H2" s="45" t="s">
        <v>6</v>
      </c>
      <c r="I2" s="113" t="s">
        <v>5</v>
      </c>
      <c r="J2" s="113" t="s">
        <v>6</v>
      </c>
      <c r="K2" s="38"/>
    </row>
    <row r="3" spans="1:11" s="6" customFormat="1" x14ac:dyDescent="0.2">
      <c r="A3" s="100" t="s">
        <v>508</v>
      </c>
      <c r="B3" s="43"/>
      <c r="C3" s="567"/>
      <c r="D3" s="568"/>
      <c r="E3" s="568"/>
      <c r="F3" s="568"/>
      <c r="G3" s="568"/>
      <c r="H3" s="568"/>
      <c r="I3" s="568"/>
      <c r="J3" s="568"/>
      <c r="K3" s="569"/>
    </row>
    <row r="4" spans="1:11" x14ac:dyDescent="0.2">
      <c r="A4" s="315" t="s">
        <v>462</v>
      </c>
      <c r="B4" s="316" t="s">
        <v>461</v>
      </c>
      <c r="C4" s="559"/>
      <c r="D4" s="560"/>
      <c r="E4" s="560"/>
      <c r="F4" s="560"/>
      <c r="G4" s="560"/>
      <c r="H4" s="560"/>
      <c r="I4" s="560"/>
      <c r="J4" s="560"/>
      <c r="K4" s="561"/>
    </row>
    <row r="5" spans="1:11" ht="12.75" customHeight="1" x14ac:dyDescent="0.2">
      <c r="A5" s="163" t="s">
        <v>476</v>
      </c>
      <c r="B5" s="317" t="s">
        <v>463</v>
      </c>
      <c r="C5" s="10"/>
      <c r="D5" s="10"/>
      <c r="E5" s="10"/>
      <c r="F5" s="10"/>
      <c r="G5" s="10"/>
      <c r="H5" s="10"/>
      <c r="I5" s="109"/>
      <c r="J5" s="110"/>
      <c r="K5" s="18">
        <f>SUM(C5:J5)</f>
        <v>0</v>
      </c>
    </row>
    <row r="6" spans="1:11" ht="12.75" customHeight="1" x14ac:dyDescent="0.2">
      <c r="A6" s="163" t="s">
        <v>477</v>
      </c>
      <c r="B6" s="317" t="s">
        <v>464</v>
      </c>
      <c r="C6" s="10"/>
      <c r="D6" s="10"/>
      <c r="E6" s="10"/>
      <c r="F6" s="10"/>
      <c r="G6" s="10"/>
      <c r="H6" s="10"/>
      <c r="I6" s="109"/>
      <c r="J6" s="110"/>
      <c r="K6" s="18">
        <f t="shared" ref="K6:K18" si="0">SUM(C6:J6)</f>
        <v>0</v>
      </c>
    </row>
    <row r="7" spans="1:11" x14ac:dyDescent="0.2">
      <c r="A7" s="163" t="s">
        <v>478</v>
      </c>
      <c r="B7" s="317" t="s">
        <v>465</v>
      </c>
      <c r="C7" s="10"/>
      <c r="D7" s="10"/>
      <c r="E7" s="10"/>
      <c r="F7" s="10"/>
      <c r="G7" s="10"/>
      <c r="H7" s="10"/>
      <c r="I7" s="109"/>
      <c r="J7" s="110"/>
      <c r="K7" s="18">
        <f t="shared" si="0"/>
        <v>0</v>
      </c>
    </row>
    <row r="8" spans="1:11" x14ac:dyDescent="0.2">
      <c r="A8" s="163" t="s">
        <v>479</v>
      </c>
      <c r="B8" s="317" t="s">
        <v>466</v>
      </c>
      <c r="C8" s="10"/>
      <c r="D8" s="10"/>
      <c r="E8" s="10"/>
      <c r="F8" s="10"/>
      <c r="G8" s="10"/>
      <c r="H8" s="10"/>
      <c r="I8" s="109"/>
      <c r="J8" s="110"/>
      <c r="K8" s="18">
        <f t="shared" si="0"/>
        <v>0</v>
      </c>
    </row>
    <row r="9" spans="1:11" x14ac:dyDescent="0.2">
      <c r="A9" s="163" t="s">
        <v>480</v>
      </c>
      <c r="B9" s="317" t="s">
        <v>467</v>
      </c>
      <c r="C9" s="10"/>
      <c r="D9" s="10"/>
      <c r="E9" s="10"/>
      <c r="F9" s="10"/>
      <c r="G9" s="10"/>
      <c r="H9" s="10"/>
      <c r="I9" s="109"/>
      <c r="J9" s="110"/>
      <c r="K9" s="18">
        <f t="shared" si="0"/>
        <v>0</v>
      </c>
    </row>
    <row r="10" spans="1:11" ht="12.75" customHeight="1" x14ac:dyDescent="0.2">
      <c r="A10" s="163" t="s">
        <v>481</v>
      </c>
      <c r="B10" s="317" t="s">
        <v>468</v>
      </c>
      <c r="C10" s="10"/>
      <c r="D10" s="10"/>
      <c r="E10" s="10"/>
      <c r="F10" s="10"/>
      <c r="G10" s="10"/>
      <c r="H10" s="10"/>
      <c r="I10" s="109"/>
      <c r="J10" s="110"/>
      <c r="K10" s="18">
        <f t="shared" si="0"/>
        <v>0</v>
      </c>
    </row>
    <row r="11" spans="1:11" x14ac:dyDescent="0.2">
      <c r="A11" s="163" t="s">
        <v>475</v>
      </c>
      <c r="B11" s="317" t="s">
        <v>469</v>
      </c>
      <c r="C11" s="10"/>
      <c r="D11" s="10"/>
      <c r="E11" s="10"/>
      <c r="F11" s="10"/>
      <c r="G11" s="10"/>
      <c r="H11" s="10"/>
      <c r="I11" s="109"/>
      <c r="J11" s="110"/>
      <c r="K11" s="18">
        <f t="shared" si="0"/>
        <v>0</v>
      </c>
    </row>
    <row r="12" spans="1:11" x14ac:dyDescent="0.2">
      <c r="A12" s="163" t="s">
        <v>482</v>
      </c>
      <c r="B12" s="317" t="s">
        <v>470</v>
      </c>
      <c r="C12" s="10">
        <v>785</v>
      </c>
      <c r="D12" s="10">
        <v>280</v>
      </c>
      <c r="E12" s="10"/>
      <c r="F12" s="10"/>
      <c r="G12" s="10">
        <v>229</v>
      </c>
      <c r="H12" s="10">
        <v>157</v>
      </c>
      <c r="I12" s="109">
        <v>59</v>
      </c>
      <c r="J12" s="110">
        <v>50</v>
      </c>
      <c r="K12" s="18">
        <f t="shared" si="0"/>
        <v>1560</v>
      </c>
    </row>
    <row r="13" spans="1:11" x14ac:dyDescent="0.2">
      <c r="A13" s="163" t="s">
        <v>483</v>
      </c>
      <c r="B13" s="317" t="s">
        <v>471</v>
      </c>
      <c r="C13" s="10"/>
      <c r="D13" s="10"/>
      <c r="E13" s="10"/>
      <c r="F13" s="10"/>
      <c r="G13" s="10"/>
      <c r="H13" s="10"/>
      <c r="I13" s="109"/>
      <c r="J13" s="110"/>
      <c r="K13" s="18">
        <f t="shared" si="0"/>
        <v>0</v>
      </c>
    </row>
    <row r="14" spans="1:11" s="6" customFormat="1" x14ac:dyDescent="0.2">
      <c r="A14" s="163" t="s">
        <v>484</v>
      </c>
      <c r="B14" s="317" t="s">
        <v>472</v>
      </c>
      <c r="C14" s="10"/>
      <c r="D14" s="10"/>
      <c r="E14" s="10"/>
      <c r="F14" s="10"/>
      <c r="G14" s="10"/>
      <c r="H14" s="10"/>
      <c r="I14" s="109"/>
      <c r="J14" s="110"/>
      <c r="K14" s="18">
        <f t="shared" si="0"/>
        <v>0</v>
      </c>
    </row>
    <row r="15" spans="1:11" s="6" customFormat="1" x14ac:dyDescent="0.2">
      <c r="A15" s="163" t="s">
        <v>474</v>
      </c>
      <c r="B15" s="317" t="s">
        <v>473</v>
      </c>
      <c r="C15" s="10"/>
      <c r="D15" s="10"/>
      <c r="E15" s="10"/>
      <c r="F15" s="10"/>
      <c r="G15" s="10"/>
      <c r="H15" s="10"/>
      <c r="I15" s="109"/>
      <c r="J15" s="110"/>
      <c r="K15" s="18">
        <f t="shared" si="0"/>
        <v>0</v>
      </c>
    </row>
    <row r="16" spans="1:11" s="6" customFormat="1" x14ac:dyDescent="0.2">
      <c r="A16" s="318" t="s">
        <v>92</v>
      </c>
      <c r="B16" s="319" t="s">
        <v>93</v>
      </c>
      <c r="C16" s="13">
        <f>SUM(C5:C15)</f>
        <v>785</v>
      </c>
      <c r="D16" s="13">
        <f t="shared" ref="D16:J16" si="1">SUM(D5:D15)</f>
        <v>280</v>
      </c>
      <c r="E16" s="13">
        <f t="shared" si="1"/>
        <v>0</v>
      </c>
      <c r="F16" s="13">
        <f t="shared" si="1"/>
        <v>0</v>
      </c>
      <c r="G16" s="13">
        <f t="shared" si="1"/>
        <v>229</v>
      </c>
      <c r="H16" s="13">
        <f t="shared" si="1"/>
        <v>157</v>
      </c>
      <c r="I16" s="13">
        <f t="shared" si="1"/>
        <v>59</v>
      </c>
      <c r="J16" s="13">
        <f t="shared" si="1"/>
        <v>50</v>
      </c>
      <c r="K16" s="18">
        <f>SUM(K5:K15)</f>
        <v>1560</v>
      </c>
    </row>
    <row r="17" spans="1:11" s="6" customFormat="1" x14ac:dyDescent="0.2">
      <c r="A17" s="327" t="s">
        <v>606</v>
      </c>
      <c r="B17" s="328" t="s">
        <v>93</v>
      </c>
      <c r="C17" s="90">
        <v>349</v>
      </c>
      <c r="D17" s="90">
        <v>112</v>
      </c>
      <c r="E17" s="90"/>
      <c r="F17" s="90"/>
      <c r="G17" s="90">
        <v>110</v>
      </c>
      <c r="H17" s="90">
        <v>98</v>
      </c>
      <c r="I17" s="90">
        <v>32</v>
      </c>
      <c r="J17" s="90">
        <v>24</v>
      </c>
      <c r="K17" s="20">
        <f t="shared" si="0"/>
        <v>725</v>
      </c>
    </row>
    <row r="18" spans="1:11" s="6" customFormat="1" x14ac:dyDescent="0.2">
      <c r="A18" s="327" t="s">
        <v>607</v>
      </c>
      <c r="B18" s="328" t="s">
        <v>93</v>
      </c>
      <c r="C18" s="90">
        <v>30</v>
      </c>
      <c r="D18" s="90">
        <v>12</v>
      </c>
      <c r="E18" s="90"/>
      <c r="F18" s="90"/>
      <c r="G18" s="90">
        <v>23</v>
      </c>
      <c r="H18" s="90">
        <v>9</v>
      </c>
      <c r="I18" s="90">
        <v>12</v>
      </c>
      <c r="J18" s="90">
        <v>9</v>
      </c>
      <c r="K18" s="20">
        <f t="shared" si="0"/>
        <v>95</v>
      </c>
    </row>
    <row r="19" spans="1:11" s="2" customFormat="1" x14ac:dyDescent="0.2">
      <c r="A19" s="166" t="s">
        <v>552</v>
      </c>
      <c r="B19" s="320"/>
      <c r="C19" s="562"/>
      <c r="D19" s="563"/>
      <c r="E19" s="563"/>
      <c r="F19" s="563"/>
      <c r="G19" s="563"/>
      <c r="H19" s="563"/>
      <c r="I19" s="563"/>
      <c r="J19" s="563"/>
      <c r="K19" s="564"/>
    </row>
    <row r="20" spans="1:11" x14ac:dyDescent="0.2">
      <c r="A20" s="315" t="s">
        <v>462</v>
      </c>
      <c r="B20" s="316" t="s">
        <v>461</v>
      </c>
      <c r="C20" s="559"/>
      <c r="D20" s="560"/>
      <c r="E20" s="560"/>
      <c r="F20" s="560"/>
      <c r="G20" s="560"/>
      <c r="H20" s="560"/>
      <c r="I20" s="560"/>
      <c r="J20" s="560"/>
      <c r="K20" s="561"/>
    </row>
    <row r="21" spans="1:11" x14ac:dyDescent="0.2">
      <c r="A21" s="163" t="s">
        <v>476</v>
      </c>
      <c r="B21" s="317" t="s">
        <v>463</v>
      </c>
      <c r="C21" s="10"/>
      <c r="D21" s="10"/>
      <c r="E21" s="10"/>
      <c r="F21" s="10"/>
      <c r="G21" s="10"/>
      <c r="H21" s="10"/>
      <c r="I21" s="109"/>
      <c r="J21" s="110"/>
      <c r="K21" s="18">
        <f>SUM(C21:J21)</f>
        <v>0</v>
      </c>
    </row>
    <row r="22" spans="1:11" x14ac:dyDescent="0.2">
      <c r="A22" s="163" t="s">
        <v>477</v>
      </c>
      <c r="B22" s="317" t="s">
        <v>464</v>
      </c>
      <c r="C22" s="10"/>
      <c r="D22" s="10"/>
      <c r="E22" s="10"/>
      <c r="F22" s="10"/>
      <c r="G22" s="10"/>
      <c r="H22" s="10"/>
      <c r="I22" s="109"/>
      <c r="J22" s="110"/>
      <c r="K22" s="18">
        <f t="shared" ref="K22:K31" si="2">SUM(C22:J22)</f>
        <v>0</v>
      </c>
    </row>
    <row r="23" spans="1:11" x14ac:dyDescent="0.2">
      <c r="A23" s="163" t="s">
        <v>478</v>
      </c>
      <c r="B23" s="317" t="s">
        <v>465</v>
      </c>
      <c r="C23" s="10"/>
      <c r="D23" s="10"/>
      <c r="E23" s="10"/>
      <c r="F23" s="10"/>
      <c r="G23" s="10"/>
      <c r="H23" s="10"/>
      <c r="I23" s="109"/>
      <c r="J23" s="110"/>
      <c r="K23" s="18">
        <f t="shared" si="2"/>
        <v>0</v>
      </c>
    </row>
    <row r="24" spans="1:11" x14ac:dyDescent="0.2">
      <c r="A24" s="163" t="s">
        <v>479</v>
      </c>
      <c r="B24" s="317" t="s">
        <v>466</v>
      </c>
      <c r="C24" s="10">
        <v>251</v>
      </c>
      <c r="D24" s="10">
        <v>139</v>
      </c>
      <c r="E24" s="10"/>
      <c r="F24" s="10"/>
      <c r="G24" s="10">
        <v>88</v>
      </c>
      <c r="H24" s="10">
        <v>134</v>
      </c>
      <c r="I24" s="109">
        <v>10</v>
      </c>
      <c r="J24" s="110">
        <v>9</v>
      </c>
      <c r="K24" s="18">
        <f t="shared" si="2"/>
        <v>631</v>
      </c>
    </row>
    <row r="25" spans="1:11" x14ac:dyDescent="0.2">
      <c r="A25" s="163" t="s">
        <v>480</v>
      </c>
      <c r="B25" s="317" t="s">
        <v>467</v>
      </c>
      <c r="C25" s="10">
        <v>550</v>
      </c>
      <c r="D25" s="10">
        <v>114</v>
      </c>
      <c r="E25" s="10"/>
      <c r="F25" s="10"/>
      <c r="G25" s="10">
        <v>138</v>
      </c>
      <c r="H25" s="10">
        <v>259</v>
      </c>
      <c r="I25" s="109">
        <v>41</v>
      </c>
      <c r="J25" s="110">
        <v>42</v>
      </c>
      <c r="K25" s="18">
        <f t="shared" si="2"/>
        <v>1144</v>
      </c>
    </row>
    <row r="26" spans="1:11" x14ac:dyDescent="0.2">
      <c r="A26" s="163" t="s">
        <v>481</v>
      </c>
      <c r="B26" s="317" t="s">
        <v>468</v>
      </c>
      <c r="C26" s="10"/>
      <c r="D26" s="10"/>
      <c r="E26" s="10"/>
      <c r="F26" s="10"/>
      <c r="G26" s="10"/>
      <c r="H26" s="10"/>
      <c r="I26" s="109"/>
      <c r="J26" s="110"/>
      <c r="K26" s="18">
        <f t="shared" si="2"/>
        <v>0</v>
      </c>
    </row>
    <row r="27" spans="1:11" x14ac:dyDescent="0.2">
      <c r="A27" s="163" t="s">
        <v>475</v>
      </c>
      <c r="B27" s="317" t="s">
        <v>469</v>
      </c>
      <c r="C27" s="10">
        <v>39</v>
      </c>
      <c r="D27" s="10">
        <v>24</v>
      </c>
      <c r="E27" s="10"/>
      <c r="F27" s="10"/>
      <c r="G27" s="10">
        <v>41</v>
      </c>
      <c r="H27" s="10">
        <v>56</v>
      </c>
      <c r="I27" s="109"/>
      <c r="J27" s="110"/>
      <c r="K27" s="18">
        <f t="shared" si="2"/>
        <v>160</v>
      </c>
    </row>
    <row r="28" spans="1:11" x14ac:dyDescent="0.2">
      <c r="A28" s="163" t="s">
        <v>482</v>
      </c>
      <c r="B28" s="317" t="s">
        <v>470</v>
      </c>
      <c r="C28" s="10"/>
      <c r="D28" s="10"/>
      <c r="E28" s="10"/>
      <c r="F28" s="10"/>
      <c r="G28" s="10"/>
      <c r="H28" s="10"/>
      <c r="I28" s="109"/>
      <c r="J28" s="110"/>
      <c r="K28" s="18">
        <f t="shared" si="2"/>
        <v>0</v>
      </c>
    </row>
    <row r="29" spans="1:11" x14ac:dyDescent="0.2">
      <c r="A29" s="163" t="s">
        <v>483</v>
      </c>
      <c r="B29" s="317" t="s">
        <v>471</v>
      </c>
      <c r="C29" s="10"/>
      <c r="D29" s="10"/>
      <c r="E29" s="10"/>
      <c r="F29" s="10"/>
      <c r="G29" s="10"/>
      <c r="H29" s="10"/>
      <c r="I29" s="109"/>
      <c r="J29" s="110"/>
      <c r="K29" s="18">
        <f t="shared" si="2"/>
        <v>0</v>
      </c>
    </row>
    <row r="30" spans="1:11" x14ac:dyDescent="0.2">
      <c r="A30" s="163" t="s">
        <v>484</v>
      </c>
      <c r="B30" s="317" t="s">
        <v>472</v>
      </c>
      <c r="C30" s="10"/>
      <c r="D30" s="10"/>
      <c r="E30" s="10"/>
      <c r="F30" s="10"/>
      <c r="G30" s="10"/>
      <c r="H30" s="10"/>
      <c r="I30" s="109"/>
      <c r="J30" s="110"/>
      <c r="K30" s="18">
        <f t="shared" si="2"/>
        <v>0</v>
      </c>
    </row>
    <row r="31" spans="1:11" x14ac:dyDescent="0.2">
      <c r="A31" s="163" t="s">
        <v>474</v>
      </c>
      <c r="B31" s="317" t="s">
        <v>473</v>
      </c>
      <c r="C31" s="10"/>
      <c r="D31" s="10"/>
      <c r="E31" s="10"/>
      <c r="F31" s="10"/>
      <c r="G31" s="10"/>
      <c r="H31" s="10"/>
      <c r="I31" s="109"/>
      <c r="J31" s="110"/>
      <c r="K31" s="18">
        <f t="shared" si="2"/>
        <v>0</v>
      </c>
    </row>
    <row r="32" spans="1:11" x14ac:dyDescent="0.2">
      <c r="A32" s="318" t="s">
        <v>92</v>
      </c>
      <c r="B32" s="319" t="s">
        <v>93</v>
      </c>
      <c r="C32" s="13">
        <f>SUM(C21:C31)</f>
        <v>840</v>
      </c>
      <c r="D32" s="13">
        <f t="shared" ref="D32:J32" si="3">SUM(D21:D31)</f>
        <v>277</v>
      </c>
      <c r="E32" s="13">
        <f t="shared" si="3"/>
        <v>0</v>
      </c>
      <c r="F32" s="13">
        <f t="shared" si="3"/>
        <v>0</v>
      </c>
      <c r="G32" s="13">
        <f t="shared" si="3"/>
        <v>267</v>
      </c>
      <c r="H32" s="13">
        <f t="shared" si="3"/>
        <v>449</v>
      </c>
      <c r="I32" s="13">
        <f t="shared" si="3"/>
        <v>51</v>
      </c>
      <c r="J32" s="13">
        <f t="shared" si="3"/>
        <v>51</v>
      </c>
      <c r="K32" s="18">
        <f>SUM(K21:K31)</f>
        <v>1935</v>
      </c>
    </row>
    <row r="33" spans="1:11" x14ac:dyDescent="0.2">
      <c r="A33" s="327" t="s">
        <v>608</v>
      </c>
      <c r="B33" s="328" t="s">
        <v>93</v>
      </c>
      <c r="C33" s="109">
        <v>527</v>
      </c>
      <c r="D33" s="109">
        <v>193</v>
      </c>
      <c r="E33" s="109"/>
      <c r="F33" s="109"/>
      <c r="G33" s="109">
        <v>177</v>
      </c>
      <c r="H33" s="109">
        <v>325</v>
      </c>
      <c r="I33" s="109">
        <v>18</v>
      </c>
      <c r="J33" s="109">
        <v>21</v>
      </c>
      <c r="K33" s="20">
        <f t="shared" ref="K33:K34" si="4">SUM(C33:J33)</f>
        <v>1261</v>
      </c>
    </row>
    <row r="34" spans="1:11" x14ac:dyDescent="0.2">
      <c r="A34" s="327" t="s">
        <v>609</v>
      </c>
      <c r="B34" s="328" t="s">
        <v>93</v>
      </c>
      <c r="C34" s="90">
        <v>114</v>
      </c>
      <c r="D34" s="90">
        <v>19</v>
      </c>
      <c r="E34" s="90"/>
      <c r="F34" s="90"/>
      <c r="G34" s="90">
        <v>56</v>
      </c>
      <c r="H34" s="90">
        <v>40</v>
      </c>
      <c r="I34" s="90">
        <v>31</v>
      </c>
      <c r="J34" s="90">
        <v>21</v>
      </c>
      <c r="K34" s="20">
        <f t="shared" si="4"/>
        <v>281</v>
      </c>
    </row>
    <row r="35" spans="1:11" x14ac:dyDescent="0.2">
      <c r="A35" s="166" t="s">
        <v>553</v>
      </c>
      <c r="B35" s="320"/>
      <c r="C35" s="562"/>
      <c r="D35" s="563"/>
      <c r="E35" s="563"/>
      <c r="F35" s="563"/>
      <c r="G35" s="563"/>
      <c r="H35" s="563"/>
      <c r="I35" s="563"/>
      <c r="J35" s="563"/>
      <c r="K35" s="564"/>
    </row>
    <row r="36" spans="1:11" x14ac:dyDescent="0.2">
      <c r="A36" s="315" t="s">
        <v>462</v>
      </c>
      <c r="B36" s="316" t="s">
        <v>461</v>
      </c>
      <c r="C36" s="559"/>
      <c r="D36" s="560"/>
      <c r="E36" s="560"/>
      <c r="F36" s="560"/>
      <c r="G36" s="560"/>
      <c r="H36" s="560"/>
      <c r="I36" s="560"/>
      <c r="J36" s="560"/>
      <c r="K36" s="561"/>
    </row>
    <row r="37" spans="1:11" x14ac:dyDescent="0.2">
      <c r="A37" s="163" t="s">
        <v>476</v>
      </c>
      <c r="B37" s="317" t="s">
        <v>463</v>
      </c>
      <c r="C37" s="10"/>
      <c r="D37" s="10"/>
      <c r="E37" s="10"/>
      <c r="F37" s="10"/>
      <c r="G37" s="10"/>
      <c r="H37" s="10"/>
      <c r="I37" s="109"/>
      <c r="J37" s="110"/>
      <c r="K37" s="18">
        <f>SUM(C37:J37)</f>
        <v>0</v>
      </c>
    </row>
    <row r="38" spans="1:11" x14ac:dyDescent="0.2">
      <c r="A38" s="163" t="s">
        <v>477</v>
      </c>
      <c r="B38" s="317" t="s">
        <v>464</v>
      </c>
      <c r="C38" s="10"/>
      <c r="D38" s="10"/>
      <c r="E38" s="10"/>
      <c r="F38" s="10"/>
      <c r="G38" s="10"/>
      <c r="H38" s="10"/>
      <c r="I38" s="109"/>
      <c r="J38" s="110"/>
      <c r="K38" s="18">
        <f t="shared" ref="K38:K47" si="5">SUM(C38:J38)</f>
        <v>0</v>
      </c>
    </row>
    <row r="39" spans="1:11" x14ac:dyDescent="0.2">
      <c r="A39" s="163" t="s">
        <v>478</v>
      </c>
      <c r="B39" s="317" t="s">
        <v>465</v>
      </c>
      <c r="C39" s="10">
        <v>381</v>
      </c>
      <c r="D39" s="10"/>
      <c r="E39" s="10"/>
      <c r="F39" s="10"/>
      <c r="G39" s="10">
        <v>166</v>
      </c>
      <c r="H39" s="10">
        <v>0</v>
      </c>
      <c r="I39" s="109">
        <v>34</v>
      </c>
      <c r="J39" s="110">
        <v>20</v>
      </c>
      <c r="K39" s="18">
        <f t="shared" si="5"/>
        <v>601</v>
      </c>
    </row>
    <row r="40" spans="1:11" x14ac:dyDescent="0.2">
      <c r="A40" s="163" t="s">
        <v>479</v>
      </c>
      <c r="B40" s="317" t="s">
        <v>466</v>
      </c>
      <c r="C40" s="10">
        <v>200</v>
      </c>
      <c r="D40" s="10">
        <v>141</v>
      </c>
      <c r="E40" s="10"/>
      <c r="F40" s="10"/>
      <c r="G40" s="10">
        <v>98</v>
      </c>
      <c r="H40" s="10">
        <v>108</v>
      </c>
      <c r="I40" s="109"/>
      <c r="J40" s="110"/>
      <c r="K40" s="18">
        <f t="shared" si="5"/>
        <v>547</v>
      </c>
    </row>
    <row r="41" spans="1:11" x14ac:dyDescent="0.2">
      <c r="A41" s="163" t="s">
        <v>480</v>
      </c>
      <c r="B41" s="317" t="s">
        <v>467</v>
      </c>
      <c r="C41" s="10"/>
      <c r="D41" s="10"/>
      <c r="E41" s="10"/>
      <c r="F41" s="10"/>
      <c r="G41" s="10"/>
      <c r="H41" s="10"/>
      <c r="I41" s="109"/>
      <c r="J41" s="110"/>
      <c r="K41" s="18">
        <f t="shared" si="5"/>
        <v>0</v>
      </c>
    </row>
    <row r="42" spans="1:11" x14ac:dyDescent="0.2">
      <c r="A42" s="163" t="s">
        <v>481</v>
      </c>
      <c r="B42" s="317" t="s">
        <v>468</v>
      </c>
      <c r="C42" s="10"/>
      <c r="D42" s="10"/>
      <c r="E42" s="10"/>
      <c r="F42" s="10"/>
      <c r="G42" s="10"/>
      <c r="H42" s="10"/>
      <c r="I42" s="109"/>
      <c r="J42" s="110"/>
      <c r="K42" s="18">
        <f t="shared" si="5"/>
        <v>0</v>
      </c>
    </row>
    <row r="43" spans="1:11" x14ac:dyDescent="0.2">
      <c r="A43" s="163" t="s">
        <v>475</v>
      </c>
      <c r="B43" s="317" t="s">
        <v>469</v>
      </c>
      <c r="C43" s="10"/>
      <c r="D43" s="10"/>
      <c r="E43" s="10"/>
      <c r="F43" s="10"/>
      <c r="G43" s="10"/>
      <c r="H43" s="10"/>
      <c r="I43" s="109"/>
      <c r="J43" s="110"/>
      <c r="K43" s="18">
        <f t="shared" si="5"/>
        <v>0</v>
      </c>
    </row>
    <row r="44" spans="1:11" x14ac:dyDescent="0.2">
      <c r="A44" s="163" t="s">
        <v>482</v>
      </c>
      <c r="B44" s="317" t="s">
        <v>470</v>
      </c>
      <c r="C44" s="10"/>
      <c r="D44" s="10"/>
      <c r="E44" s="10"/>
      <c r="F44" s="10"/>
      <c r="G44" s="10"/>
      <c r="H44" s="10"/>
      <c r="I44" s="109"/>
      <c r="J44" s="110"/>
      <c r="K44" s="18">
        <f t="shared" si="5"/>
        <v>0</v>
      </c>
    </row>
    <row r="45" spans="1:11" x14ac:dyDescent="0.2">
      <c r="A45" s="163" t="s">
        <v>483</v>
      </c>
      <c r="B45" s="317" t="s">
        <v>471</v>
      </c>
      <c r="C45" s="10"/>
      <c r="D45" s="10"/>
      <c r="E45" s="10"/>
      <c r="F45" s="10"/>
      <c r="G45" s="10"/>
      <c r="H45" s="10"/>
      <c r="I45" s="109"/>
      <c r="J45" s="110"/>
      <c r="K45" s="18">
        <f t="shared" si="5"/>
        <v>0</v>
      </c>
    </row>
    <row r="46" spans="1:11" x14ac:dyDescent="0.2">
      <c r="A46" s="163" t="s">
        <v>484</v>
      </c>
      <c r="B46" s="317" t="s">
        <v>472</v>
      </c>
      <c r="C46" s="10"/>
      <c r="D46" s="10"/>
      <c r="E46" s="10"/>
      <c r="F46" s="10"/>
      <c r="G46" s="10"/>
      <c r="H46" s="10"/>
      <c r="I46" s="109"/>
      <c r="J46" s="110"/>
      <c r="K46" s="18">
        <f t="shared" si="5"/>
        <v>0</v>
      </c>
    </row>
    <row r="47" spans="1:11" x14ac:dyDescent="0.2">
      <c r="A47" s="163" t="s">
        <v>474</v>
      </c>
      <c r="B47" s="317" t="s">
        <v>473</v>
      </c>
      <c r="C47" s="10"/>
      <c r="D47" s="10"/>
      <c r="E47" s="10"/>
      <c r="F47" s="10"/>
      <c r="G47" s="10"/>
      <c r="H47" s="10"/>
      <c r="I47" s="109"/>
      <c r="J47" s="110"/>
      <c r="K47" s="18">
        <f t="shared" si="5"/>
        <v>0</v>
      </c>
    </row>
    <row r="48" spans="1:11" x14ac:dyDescent="0.2">
      <c r="A48" s="318" t="s">
        <v>92</v>
      </c>
      <c r="B48" s="319" t="s">
        <v>93</v>
      </c>
      <c r="C48" s="13">
        <f>SUM(C37:C47)</f>
        <v>581</v>
      </c>
      <c r="D48" s="13">
        <f t="shared" ref="D48:J48" si="6">SUM(D37:D47)</f>
        <v>141</v>
      </c>
      <c r="E48" s="13">
        <f t="shared" si="6"/>
        <v>0</v>
      </c>
      <c r="F48" s="13">
        <f t="shared" si="6"/>
        <v>0</v>
      </c>
      <c r="G48" s="13">
        <f t="shared" si="6"/>
        <v>264</v>
      </c>
      <c r="H48" s="13">
        <f t="shared" si="6"/>
        <v>108</v>
      </c>
      <c r="I48" s="13">
        <f t="shared" si="6"/>
        <v>34</v>
      </c>
      <c r="J48" s="13">
        <f t="shared" si="6"/>
        <v>20</v>
      </c>
      <c r="K48" s="18">
        <f>SUM(K37:K47)</f>
        <v>1148</v>
      </c>
    </row>
    <row r="49" spans="1:11" x14ac:dyDescent="0.2">
      <c r="A49" s="327" t="s">
        <v>610</v>
      </c>
      <c r="B49" s="328" t="s">
        <v>93</v>
      </c>
      <c r="C49" s="109">
        <v>362</v>
      </c>
      <c r="D49" s="109">
        <v>85</v>
      </c>
      <c r="E49" s="109"/>
      <c r="F49" s="109"/>
      <c r="G49" s="109">
        <v>170</v>
      </c>
      <c r="H49" s="109">
        <v>67</v>
      </c>
      <c r="I49" s="109">
        <v>17</v>
      </c>
      <c r="J49" s="109">
        <v>13</v>
      </c>
      <c r="K49" s="20">
        <f t="shared" ref="K49:K50" si="7">SUM(C49:J49)</f>
        <v>714</v>
      </c>
    </row>
    <row r="50" spans="1:11" x14ac:dyDescent="0.2">
      <c r="A50" s="327" t="s">
        <v>611</v>
      </c>
      <c r="B50" s="328" t="s">
        <v>93</v>
      </c>
      <c r="C50" s="90">
        <v>143</v>
      </c>
      <c r="D50" s="90">
        <v>2</v>
      </c>
      <c r="E50" s="90"/>
      <c r="F50" s="90"/>
      <c r="G50" s="90">
        <v>75</v>
      </c>
      <c r="H50" s="90">
        <v>5</v>
      </c>
      <c r="I50" s="90">
        <v>12</v>
      </c>
      <c r="J50" s="90">
        <v>4</v>
      </c>
      <c r="K50" s="20">
        <f t="shared" si="7"/>
        <v>241</v>
      </c>
    </row>
    <row r="51" spans="1:11" x14ac:dyDescent="0.2">
      <c r="A51" s="166" t="s">
        <v>554</v>
      </c>
      <c r="B51" s="320"/>
      <c r="C51" s="562"/>
      <c r="D51" s="563"/>
      <c r="E51" s="563"/>
      <c r="F51" s="563"/>
      <c r="G51" s="563"/>
      <c r="H51" s="563"/>
      <c r="I51" s="563"/>
      <c r="J51" s="563"/>
      <c r="K51" s="564"/>
    </row>
    <row r="52" spans="1:11" x14ac:dyDescent="0.2">
      <c r="A52" s="315" t="s">
        <v>462</v>
      </c>
      <c r="B52" s="316" t="s">
        <v>461</v>
      </c>
      <c r="C52" s="559"/>
      <c r="D52" s="560"/>
      <c r="E52" s="560"/>
      <c r="F52" s="560"/>
      <c r="G52" s="560"/>
      <c r="H52" s="560"/>
      <c r="I52" s="560"/>
      <c r="J52" s="560"/>
      <c r="K52" s="561"/>
    </row>
    <row r="53" spans="1:11" x14ac:dyDescent="0.2">
      <c r="A53" s="163" t="s">
        <v>476</v>
      </c>
      <c r="B53" s="317" t="s">
        <v>463</v>
      </c>
      <c r="C53" s="10"/>
      <c r="D53" s="10"/>
      <c r="E53" s="10"/>
      <c r="F53" s="10"/>
      <c r="G53" s="10"/>
      <c r="H53" s="10"/>
      <c r="I53" s="109"/>
      <c r="J53" s="110"/>
      <c r="K53" s="18">
        <f>SUM(C53:J53)</f>
        <v>0</v>
      </c>
    </row>
    <row r="54" spans="1:11" x14ac:dyDescent="0.2">
      <c r="A54" s="163" t="s">
        <v>477</v>
      </c>
      <c r="B54" s="317" t="s">
        <v>464</v>
      </c>
      <c r="C54" s="10"/>
      <c r="D54" s="10"/>
      <c r="E54" s="10"/>
      <c r="F54" s="10"/>
      <c r="G54" s="10"/>
      <c r="H54" s="10"/>
      <c r="I54" s="109"/>
      <c r="J54" s="110"/>
      <c r="K54" s="18">
        <f t="shared" ref="K54:K63" si="8">SUM(C54:J54)</f>
        <v>0</v>
      </c>
    </row>
    <row r="55" spans="1:11" x14ac:dyDescent="0.2">
      <c r="A55" s="163" t="s">
        <v>478</v>
      </c>
      <c r="B55" s="317" t="s">
        <v>465</v>
      </c>
      <c r="C55" s="10"/>
      <c r="D55" s="10"/>
      <c r="E55" s="10"/>
      <c r="F55" s="10"/>
      <c r="G55" s="10"/>
      <c r="H55" s="10"/>
      <c r="I55" s="109"/>
      <c r="J55" s="110"/>
      <c r="K55" s="18">
        <f t="shared" si="8"/>
        <v>0</v>
      </c>
    </row>
    <row r="56" spans="1:11" x14ac:dyDescent="0.2">
      <c r="A56" s="163" t="s">
        <v>479</v>
      </c>
      <c r="B56" s="317" t="s">
        <v>466</v>
      </c>
      <c r="C56" s="10"/>
      <c r="D56" s="10"/>
      <c r="E56" s="10"/>
      <c r="F56" s="10"/>
      <c r="G56" s="10"/>
      <c r="H56" s="10"/>
      <c r="I56" s="109"/>
      <c r="J56" s="110"/>
      <c r="K56" s="18">
        <f t="shared" si="8"/>
        <v>0</v>
      </c>
    </row>
    <row r="57" spans="1:11" x14ac:dyDescent="0.2">
      <c r="A57" s="163" t="s">
        <v>480</v>
      </c>
      <c r="B57" s="317" t="s">
        <v>467</v>
      </c>
      <c r="C57" s="10"/>
      <c r="D57" s="10"/>
      <c r="E57" s="10"/>
      <c r="F57" s="10"/>
      <c r="G57" s="10"/>
      <c r="H57" s="10"/>
      <c r="I57" s="109"/>
      <c r="J57" s="110"/>
      <c r="K57" s="18">
        <f t="shared" si="8"/>
        <v>0</v>
      </c>
    </row>
    <row r="58" spans="1:11" x14ac:dyDescent="0.2">
      <c r="A58" s="163" t="s">
        <v>481</v>
      </c>
      <c r="B58" s="317" t="s">
        <v>468</v>
      </c>
      <c r="C58" s="10"/>
      <c r="D58" s="10"/>
      <c r="E58" s="10"/>
      <c r="F58" s="10"/>
      <c r="G58" s="10"/>
      <c r="H58" s="10"/>
      <c r="I58" s="109"/>
      <c r="J58" s="110"/>
      <c r="K58" s="18">
        <f t="shared" si="8"/>
        <v>0</v>
      </c>
    </row>
    <row r="59" spans="1:11" x14ac:dyDescent="0.2">
      <c r="A59" s="163" t="s">
        <v>475</v>
      </c>
      <c r="B59" s="317" t="s">
        <v>469</v>
      </c>
      <c r="C59" s="10">
        <v>636</v>
      </c>
      <c r="D59" s="10">
        <v>238</v>
      </c>
      <c r="E59" s="10"/>
      <c r="F59" s="10"/>
      <c r="G59" s="10">
        <v>132</v>
      </c>
      <c r="H59" s="10">
        <v>259</v>
      </c>
      <c r="I59" s="109"/>
      <c r="J59" s="110"/>
      <c r="K59" s="18">
        <f t="shared" si="8"/>
        <v>1265</v>
      </c>
    </row>
    <row r="60" spans="1:11" x14ac:dyDescent="0.2">
      <c r="A60" s="163" t="s">
        <v>482</v>
      </c>
      <c r="B60" s="317" t="s">
        <v>470</v>
      </c>
      <c r="C60" s="10"/>
      <c r="D60" s="10"/>
      <c r="E60" s="10"/>
      <c r="F60" s="10"/>
      <c r="G60" s="10"/>
      <c r="H60" s="10"/>
      <c r="I60" s="109">
        <v>30</v>
      </c>
      <c r="J60" s="110">
        <v>54</v>
      </c>
      <c r="K60" s="18">
        <f t="shared" si="8"/>
        <v>84</v>
      </c>
    </row>
    <row r="61" spans="1:11" x14ac:dyDescent="0.2">
      <c r="A61" s="163" t="s">
        <v>483</v>
      </c>
      <c r="B61" s="317" t="s">
        <v>471</v>
      </c>
      <c r="C61" s="10"/>
      <c r="D61" s="10"/>
      <c r="E61" s="10"/>
      <c r="F61" s="10"/>
      <c r="G61" s="10"/>
      <c r="H61" s="10"/>
      <c r="I61" s="109"/>
      <c r="J61" s="110"/>
      <c r="K61" s="18">
        <f t="shared" si="8"/>
        <v>0</v>
      </c>
    </row>
    <row r="62" spans="1:11" x14ac:dyDescent="0.2">
      <c r="A62" s="163" t="s">
        <v>484</v>
      </c>
      <c r="B62" s="317" t="s">
        <v>472</v>
      </c>
      <c r="C62" s="10"/>
      <c r="D62" s="10"/>
      <c r="E62" s="10"/>
      <c r="F62" s="10"/>
      <c r="G62" s="10"/>
      <c r="H62" s="10"/>
      <c r="I62" s="109"/>
      <c r="J62" s="110"/>
      <c r="K62" s="18">
        <f t="shared" si="8"/>
        <v>0</v>
      </c>
    </row>
    <row r="63" spans="1:11" x14ac:dyDescent="0.2">
      <c r="A63" s="163" t="s">
        <v>474</v>
      </c>
      <c r="B63" s="317" t="s">
        <v>473</v>
      </c>
      <c r="C63" s="10"/>
      <c r="D63" s="10"/>
      <c r="E63" s="10"/>
      <c r="F63" s="10"/>
      <c r="G63" s="10"/>
      <c r="H63" s="10"/>
      <c r="I63" s="109"/>
      <c r="J63" s="110"/>
      <c r="K63" s="18">
        <f t="shared" si="8"/>
        <v>0</v>
      </c>
    </row>
    <row r="64" spans="1:11" x14ac:dyDescent="0.2">
      <c r="A64" s="318" t="s">
        <v>92</v>
      </c>
      <c r="B64" s="319" t="s">
        <v>93</v>
      </c>
      <c r="C64" s="13">
        <f>SUM(C53:C63)</f>
        <v>636</v>
      </c>
      <c r="D64" s="13">
        <f t="shared" ref="D64:J64" si="9">SUM(D53:D63)</f>
        <v>238</v>
      </c>
      <c r="E64" s="13">
        <f t="shared" si="9"/>
        <v>0</v>
      </c>
      <c r="F64" s="13">
        <f t="shared" si="9"/>
        <v>0</v>
      </c>
      <c r="G64" s="13">
        <f t="shared" si="9"/>
        <v>132</v>
      </c>
      <c r="H64" s="13">
        <f t="shared" si="9"/>
        <v>259</v>
      </c>
      <c r="I64" s="13">
        <f t="shared" si="9"/>
        <v>30</v>
      </c>
      <c r="J64" s="13">
        <f t="shared" si="9"/>
        <v>54</v>
      </c>
      <c r="K64" s="18">
        <f>SUM(K53:K63)</f>
        <v>1349</v>
      </c>
    </row>
    <row r="65" spans="1:11" x14ac:dyDescent="0.2">
      <c r="A65" s="327" t="s">
        <v>612</v>
      </c>
      <c r="B65" s="328" t="s">
        <v>93</v>
      </c>
      <c r="C65" s="90">
        <v>88</v>
      </c>
      <c r="D65" s="90">
        <v>36</v>
      </c>
      <c r="E65" s="90"/>
      <c r="F65" s="90"/>
      <c r="G65" s="90">
        <v>23</v>
      </c>
      <c r="H65" s="90">
        <v>48</v>
      </c>
      <c r="I65" s="90">
        <v>10</v>
      </c>
      <c r="J65" s="90">
        <v>6</v>
      </c>
      <c r="K65" s="20">
        <f t="shared" ref="K65:K66" si="10">SUM(C65:J65)</f>
        <v>211</v>
      </c>
    </row>
    <row r="66" spans="1:11" x14ac:dyDescent="0.2">
      <c r="A66" s="327" t="s">
        <v>613</v>
      </c>
      <c r="B66" s="328" t="s">
        <v>93</v>
      </c>
      <c r="C66" s="90">
        <v>110</v>
      </c>
      <c r="D66" s="90">
        <v>35</v>
      </c>
      <c r="E66" s="90"/>
      <c r="F66" s="90"/>
      <c r="G66" s="90">
        <v>32</v>
      </c>
      <c r="H66" s="90">
        <v>42</v>
      </c>
      <c r="I66" s="90">
        <v>10</v>
      </c>
      <c r="J66" s="90">
        <v>9</v>
      </c>
      <c r="K66" s="20">
        <f t="shared" si="10"/>
        <v>238</v>
      </c>
    </row>
    <row r="67" spans="1:11" x14ac:dyDescent="0.2">
      <c r="A67" s="166" t="s">
        <v>555</v>
      </c>
      <c r="B67" s="320"/>
      <c r="C67" s="562"/>
      <c r="D67" s="563"/>
      <c r="E67" s="563"/>
      <c r="F67" s="563"/>
      <c r="G67" s="563"/>
      <c r="H67" s="563"/>
      <c r="I67" s="563"/>
      <c r="J67" s="563"/>
      <c r="K67" s="564"/>
    </row>
    <row r="68" spans="1:11" x14ac:dyDescent="0.2">
      <c r="A68" s="315" t="s">
        <v>462</v>
      </c>
      <c r="B68" s="316" t="s">
        <v>461</v>
      </c>
      <c r="C68" s="559"/>
      <c r="D68" s="560"/>
      <c r="E68" s="560"/>
      <c r="F68" s="560"/>
      <c r="G68" s="560"/>
      <c r="H68" s="560"/>
      <c r="I68" s="560"/>
      <c r="J68" s="560"/>
      <c r="K68" s="561"/>
    </row>
    <row r="69" spans="1:11" x14ac:dyDescent="0.2">
      <c r="A69" s="163" t="s">
        <v>476</v>
      </c>
      <c r="B69" s="317" t="s">
        <v>463</v>
      </c>
      <c r="C69" s="10"/>
      <c r="D69" s="10"/>
      <c r="E69" s="10"/>
      <c r="F69" s="10"/>
      <c r="G69" s="10"/>
      <c r="H69" s="10"/>
      <c r="I69" s="109"/>
      <c r="J69" s="110"/>
      <c r="K69" s="18">
        <f>SUM(C69:J69)</f>
        <v>0</v>
      </c>
    </row>
    <row r="70" spans="1:11" x14ac:dyDescent="0.2">
      <c r="A70" s="163" t="s">
        <v>477</v>
      </c>
      <c r="B70" s="317" t="s">
        <v>464</v>
      </c>
      <c r="C70" s="10">
        <v>355</v>
      </c>
      <c r="D70" s="10">
        <v>390</v>
      </c>
      <c r="E70" s="10">
        <v>167</v>
      </c>
      <c r="F70" s="10">
        <v>0</v>
      </c>
      <c r="G70" s="10">
        <v>69</v>
      </c>
      <c r="H70" s="10">
        <v>56</v>
      </c>
      <c r="I70" s="109">
        <v>4</v>
      </c>
      <c r="J70" s="110">
        <v>9</v>
      </c>
      <c r="K70" s="18">
        <f t="shared" ref="K70:K79" si="11">SUM(C70:J70)</f>
        <v>1050</v>
      </c>
    </row>
    <row r="71" spans="1:11" x14ac:dyDescent="0.2">
      <c r="A71" s="163" t="s">
        <v>478</v>
      </c>
      <c r="B71" s="317" t="s">
        <v>465</v>
      </c>
      <c r="C71" s="10">
        <v>362</v>
      </c>
      <c r="D71" s="10"/>
      <c r="E71" s="10"/>
      <c r="F71" s="10"/>
      <c r="G71" s="10"/>
      <c r="H71" s="10"/>
      <c r="I71" s="109"/>
      <c r="J71" s="110"/>
      <c r="K71" s="18">
        <f t="shared" si="11"/>
        <v>362</v>
      </c>
    </row>
    <row r="72" spans="1:11" x14ac:dyDescent="0.2">
      <c r="A72" s="163" t="s">
        <v>479</v>
      </c>
      <c r="B72" s="317" t="s">
        <v>466</v>
      </c>
      <c r="C72" s="10"/>
      <c r="D72" s="10"/>
      <c r="E72" s="10"/>
      <c r="F72" s="10"/>
      <c r="G72" s="10"/>
      <c r="H72" s="10"/>
      <c r="I72" s="109"/>
      <c r="J72" s="110"/>
      <c r="K72" s="18">
        <f t="shared" si="11"/>
        <v>0</v>
      </c>
    </row>
    <row r="73" spans="1:11" x14ac:dyDescent="0.2">
      <c r="A73" s="163" t="s">
        <v>480</v>
      </c>
      <c r="B73" s="317" t="s">
        <v>467</v>
      </c>
      <c r="C73" s="10"/>
      <c r="D73" s="10"/>
      <c r="E73" s="10"/>
      <c r="F73" s="10"/>
      <c r="G73" s="10">
        <v>16</v>
      </c>
      <c r="H73" s="10">
        <v>101</v>
      </c>
      <c r="I73" s="109"/>
      <c r="J73" s="110"/>
      <c r="K73" s="18">
        <f t="shared" si="11"/>
        <v>117</v>
      </c>
    </row>
    <row r="74" spans="1:11" x14ac:dyDescent="0.2">
      <c r="A74" s="163" t="s">
        <v>481</v>
      </c>
      <c r="B74" s="317" t="s">
        <v>468</v>
      </c>
      <c r="C74" s="10"/>
      <c r="D74" s="10"/>
      <c r="E74" s="10"/>
      <c r="F74" s="10"/>
      <c r="G74" s="10"/>
      <c r="H74" s="10"/>
      <c r="I74" s="109"/>
      <c r="J74" s="110"/>
      <c r="K74" s="18">
        <f t="shared" si="11"/>
        <v>0</v>
      </c>
    </row>
    <row r="75" spans="1:11" x14ac:dyDescent="0.2">
      <c r="A75" s="163" t="s">
        <v>475</v>
      </c>
      <c r="B75" s="317" t="s">
        <v>469</v>
      </c>
      <c r="C75" s="10"/>
      <c r="D75" s="10"/>
      <c r="E75" s="10"/>
      <c r="F75" s="10"/>
      <c r="G75" s="10"/>
      <c r="H75" s="10"/>
      <c r="I75" s="109"/>
      <c r="J75" s="110"/>
      <c r="K75" s="18">
        <f t="shared" si="11"/>
        <v>0</v>
      </c>
    </row>
    <row r="76" spans="1:11" x14ac:dyDescent="0.2">
      <c r="A76" s="163" t="s">
        <v>482</v>
      </c>
      <c r="B76" s="317" t="s">
        <v>470</v>
      </c>
      <c r="C76" s="10"/>
      <c r="D76" s="10"/>
      <c r="E76" s="10"/>
      <c r="F76" s="10"/>
      <c r="G76" s="10"/>
      <c r="H76" s="10"/>
      <c r="I76" s="109"/>
      <c r="J76" s="110"/>
      <c r="K76" s="18">
        <f t="shared" si="11"/>
        <v>0</v>
      </c>
    </row>
    <row r="77" spans="1:11" x14ac:dyDescent="0.2">
      <c r="A77" s="163" t="s">
        <v>483</v>
      </c>
      <c r="B77" s="317" t="s">
        <v>471</v>
      </c>
      <c r="C77" s="10"/>
      <c r="D77" s="10"/>
      <c r="E77" s="10"/>
      <c r="F77" s="10"/>
      <c r="G77" s="10"/>
      <c r="H77" s="10"/>
      <c r="I77" s="109"/>
      <c r="J77" s="110"/>
      <c r="K77" s="18">
        <f t="shared" si="11"/>
        <v>0</v>
      </c>
    </row>
    <row r="78" spans="1:11" x14ac:dyDescent="0.2">
      <c r="A78" s="163" t="s">
        <v>484</v>
      </c>
      <c r="B78" s="317" t="s">
        <v>472</v>
      </c>
      <c r="C78" s="10">
        <v>225</v>
      </c>
      <c r="D78" s="10">
        <v>123</v>
      </c>
      <c r="E78" s="10"/>
      <c r="F78" s="10"/>
      <c r="G78" s="10"/>
      <c r="H78" s="10"/>
      <c r="I78" s="109"/>
      <c r="J78" s="110"/>
      <c r="K78" s="18">
        <f t="shared" si="11"/>
        <v>348</v>
      </c>
    </row>
    <row r="79" spans="1:11" x14ac:dyDescent="0.2">
      <c r="A79" s="163" t="s">
        <v>474</v>
      </c>
      <c r="B79" s="317" t="s">
        <v>473</v>
      </c>
      <c r="C79" s="10"/>
      <c r="D79" s="10"/>
      <c r="E79" s="10"/>
      <c r="F79" s="10"/>
      <c r="G79" s="10"/>
      <c r="H79" s="10"/>
      <c r="I79" s="109"/>
      <c r="J79" s="110"/>
      <c r="K79" s="18">
        <f t="shared" si="11"/>
        <v>0</v>
      </c>
    </row>
    <row r="80" spans="1:11" x14ac:dyDescent="0.2">
      <c r="A80" s="318" t="s">
        <v>92</v>
      </c>
      <c r="B80" s="319" t="s">
        <v>93</v>
      </c>
      <c r="C80" s="13">
        <f>SUM(C69:C79)</f>
        <v>942</v>
      </c>
      <c r="D80" s="13">
        <f t="shared" ref="D80:J80" si="12">SUM(D69:D79)</f>
        <v>513</v>
      </c>
      <c r="E80" s="13">
        <f t="shared" si="12"/>
        <v>167</v>
      </c>
      <c r="F80" s="13">
        <f t="shared" si="12"/>
        <v>0</v>
      </c>
      <c r="G80" s="13">
        <f t="shared" si="12"/>
        <v>85</v>
      </c>
      <c r="H80" s="13">
        <f t="shared" si="12"/>
        <v>157</v>
      </c>
      <c r="I80" s="13">
        <f t="shared" si="12"/>
        <v>4</v>
      </c>
      <c r="J80" s="13">
        <f t="shared" si="12"/>
        <v>9</v>
      </c>
      <c r="K80" s="18">
        <f>SUM(K69:K79)</f>
        <v>1877</v>
      </c>
    </row>
    <row r="81" spans="1:11" x14ac:dyDescent="0.2">
      <c r="A81" s="327" t="s">
        <v>614</v>
      </c>
      <c r="B81" s="328" t="s">
        <v>93</v>
      </c>
      <c r="C81" s="109">
        <v>810</v>
      </c>
      <c r="D81" s="109">
        <v>471</v>
      </c>
      <c r="E81" s="109">
        <v>160</v>
      </c>
      <c r="F81" s="109">
        <v>0</v>
      </c>
      <c r="G81" s="109">
        <v>75</v>
      </c>
      <c r="H81" s="109">
        <v>145</v>
      </c>
      <c r="I81" s="109">
        <v>4</v>
      </c>
      <c r="J81" s="109">
        <v>9</v>
      </c>
      <c r="K81" s="20">
        <f t="shared" ref="K81:K82" si="13">SUM(C81:J81)</f>
        <v>1674</v>
      </c>
    </row>
    <row r="82" spans="1:11" x14ac:dyDescent="0.2">
      <c r="A82" s="327" t="s">
        <v>615</v>
      </c>
      <c r="B82" s="328" t="s">
        <v>93</v>
      </c>
      <c r="C82" s="90">
        <v>65</v>
      </c>
      <c r="D82" s="90">
        <v>10</v>
      </c>
      <c r="E82" s="90">
        <v>0</v>
      </c>
      <c r="F82" s="90">
        <v>0</v>
      </c>
      <c r="G82" s="90">
        <v>0</v>
      </c>
      <c r="H82" s="90">
        <v>1</v>
      </c>
      <c r="I82" s="90">
        <v>0</v>
      </c>
      <c r="J82" s="90">
        <v>1</v>
      </c>
      <c r="K82" s="20">
        <f t="shared" si="13"/>
        <v>77</v>
      </c>
    </row>
    <row r="83" spans="1:11" x14ac:dyDescent="0.2">
      <c r="A83" s="166" t="s">
        <v>556</v>
      </c>
      <c r="B83" s="320"/>
      <c r="C83" s="562"/>
      <c r="D83" s="563"/>
      <c r="E83" s="563"/>
      <c r="F83" s="563"/>
      <c r="G83" s="563"/>
      <c r="H83" s="563"/>
      <c r="I83" s="563"/>
      <c r="J83" s="563"/>
      <c r="K83" s="564"/>
    </row>
    <row r="84" spans="1:11" x14ac:dyDescent="0.2">
      <c r="A84" s="315" t="s">
        <v>462</v>
      </c>
      <c r="B84" s="316" t="s">
        <v>461</v>
      </c>
      <c r="C84" s="559"/>
      <c r="D84" s="560"/>
      <c r="E84" s="560"/>
      <c r="F84" s="560"/>
      <c r="G84" s="560"/>
      <c r="H84" s="560"/>
      <c r="I84" s="560"/>
      <c r="J84" s="560"/>
      <c r="K84" s="561"/>
    </row>
    <row r="85" spans="1:11" x14ac:dyDescent="0.2">
      <c r="A85" s="163" t="s">
        <v>476</v>
      </c>
      <c r="B85" s="317" t="s">
        <v>463</v>
      </c>
      <c r="C85" s="10"/>
      <c r="D85" s="10"/>
      <c r="E85" s="10"/>
      <c r="F85" s="10"/>
      <c r="G85" s="10"/>
      <c r="H85" s="10"/>
      <c r="I85" s="109"/>
      <c r="J85" s="110"/>
      <c r="K85" s="18">
        <f>SUM(C85:J85)</f>
        <v>0</v>
      </c>
    </row>
    <row r="86" spans="1:11" x14ac:dyDescent="0.2">
      <c r="A86" s="163" t="s">
        <v>477</v>
      </c>
      <c r="B86" s="317" t="s">
        <v>464</v>
      </c>
      <c r="C86" s="10"/>
      <c r="D86" s="10"/>
      <c r="E86" s="10"/>
      <c r="F86" s="10"/>
      <c r="G86" s="10"/>
      <c r="H86" s="10"/>
      <c r="I86" s="109"/>
      <c r="J86" s="110"/>
      <c r="K86" s="18">
        <f t="shared" ref="K86:K95" si="14">SUM(C86:J86)</f>
        <v>0</v>
      </c>
    </row>
    <row r="87" spans="1:11" x14ac:dyDescent="0.2">
      <c r="A87" s="163" t="s">
        <v>478</v>
      </c>
      <c r="B87" s="317" t="s">
        <v>465</v>
      </c>
      <c r="C87" s="10"/>
      <c r="D87" s="10"/>
      <c r="E87" s="10"/>
      <c r="F87" s="10"/>
      <c r="G87" s="10"/>
      <c r="H87" s="10"/>
      <c r="I87" s="109"/>
      <c r="J87" s="110"/>
      <c r="K87" s="18">
        <f t="shared" si="14"/>
        <v>0</v>
      </c>
    </row>
    <row r="88" spans="1:11" x14ac:dyDescent="0.2">
      <c r="A88" s="163" t="s">
        <v>479</v>
      </c>
      <c r="B88" s="317" t="s">
        <v>466</v>
      </c>
      <c r="C88" s="10"/>
      <c r="D88" s="10"/>
      <c r="E88" s="10"/>
      <c r="F88" s="10"/>
      <c r="G88" s="10"/>
      <c r="H88" s="10"/>
      <c r="I88" s="109"/>
      <c r="J88" s="110"/>
      <c r="K88" s="18">
        <f t="shared" si="14"/>
        <v>0</v>
      </c>
    </row>
    <row r="89" spans="1:11" x14ac:dyDescent="0.2">
      <c r="A89" s="163" t="s">
        <v>480</v>
      </c>
      <c r="B89" s="317" t="s">
        <v>467</v>
      </c>
      <c r="C89" s="10"/>
      <c r="D89" s="10"/>
      <c r="E89" s="10"/>
      <c r="F89" s="10"/>
      <c r="G89" s="10"/>
      <c r="H89" s="10"/>
      <c r="I89" s="109"/>
      <c r="J89" s="110"/>
      <c r="K89" s="18">
        <f t="shared" si="14"/>
        <v>0</v>
      </c>
    </row>
    <row r="90" spans="1:11" x14ac:dyDescent="0.2">
      <c r="A90" s="163" t="s">
        <v>481</v>
      </c>
      <c r="B90" s="317" t="s">
        <v>468</v>
      </c>
      <c r="C90" s="10"/>
      <c r="D90" s="10"/>
      <c r="E90" s="10"/>
      <c r="F90" s="10"/>
      <c r="G90" s="10"/>
      <c r="H90" s="10"/>
      <c r="I90" s="109"/>
      <c r="J90" s="110"/>
      <c r="K90" s="18">
        <f t="shared" si="14"/>
        <v>0</v>
      </c>
    </row>
    <row r="91" spans="1:11" x14ac:dyDescent="0.2">
      <c r="A91" s="163" t="s">
        <v>475</v>
      </c>
      <c r="B91" s="317" t="s">
        <v>469</v>
      </c>
      <c r="C91" s="10"/>
      <c r="D91" s="10"/>
      <c r="E91" s="10"/>
      <c r="F91" s="10"/>
      <c r="G91" s="10"/>
      <c r="H91" s="10"/>
      <c r="I91" s="109"/>
      <c r="J91" s="110"/>
      <c r="K91" s="18">
        <f t="shared" si="14"/>
        <v>0</v>
      </c>
    </row>
    <row r="92" spans="1:11" x14ac:dyDescent="0.2">
      <c r="A92" s="163" t="s">
        <v>482</v>
      </c>
      <c r="B92" s="317" t="s">
        <v>470</v>
      </c>
      <c r="C92" s="10">
        <v>123</v>
      </c>
      <c r="D92" s="10">
        <v>172</v>
      </c>
      <c r="E92" s="10"/>
      <c r="F92" s="10"/>
      <c r="G92" s="10"/>
      <c r="H92" s="10"/>
      <c r="I92" s="109"/>
      <c r="J92" s="110"/>
      <c r="K92" s="18">
        <f t="shared" si="14"/>
        <v>295</v>
      </c>
    </row>
    <row r="93" spans="1:11" x14ac:dyDescent="0.2">
      <c r="A93" s="163" t="s">
        <v>483</v>
      </c>
      <c r="B93" s="317" t="s">
        <v>471</v>
      </c>
      <c r="C93" s="10"/>
      <c r="D93" s="10"/>
      <c r="E93" s="10"/>
      <c r="F93" s="10"/>
      <c r="G93" s="10"/>
      <c r="H93" s="10"/>
      <c r="I93" s="109"/>
      <c r="J93" s="110"/>
      <c r="K93" s="18">
        <f t="shared" si="14"/>
        <v>0</v>
      </c>
    </row>
    <row r="94" spans="1:11" x14ac:dyDescent="0.2">
      <c r="A94" s="163" t="s">
        <v>484</v>
      </c>
      <c r="B94" s="317" t="s">
        <v>472</v>
      </c>
      <c r="C94" s="10"/>
      <c r="D94" s="10"/>
      <c r="E94" s="10"/>
      <c r="F94" s="10"/>
      <c r="G94" s="10"/>
      <c r="H94" s="10"/>
      <c r="I94" s="109"/>
      <c r="J94" s="110"/>
      <c r="K94" s="18">
        <f t="shared" si="14"/>
        <v>0</v>
      </c>
    </row>
    <row r="95" spans="1:11" x14ac:dyDescent="0.2">
      <c r="A95" s="163" t="s">
        <v>474</v>
      </c>
      <c r="B95" s="317" t="s">
        <v>473</v>
      </c>
      <c r="C95" s="10">
        <v>268</v>
      </c>
      <c r="D95" s="10">
        <v>190</v>
      </c>
      <c r="E95" s="10"/>
      <c r="F95" s="10"/>
      <c r="G95" s="10">
        <v>128</v>
      </c>
      <c r="H95" s="10">
        <v>98</v>
      </c>
      <c r="I95" s="109"/>
      <c r="J95" s="110"/>
      <c r="K95" s="18">
        <f t="shared" si="14"/>
        <v>684</v>
      </c>
    </row>
    <row r="96" spans="1:11" x14ac:dyDescent="0.2">
      <c r="A96" s="318" t="s">
        <v>92</v>
      </c>
      <c r="B96" s="319" t="s">
        <v>93</v>
      </c>
      <c r="C96" s="13">
        <f>SUM(C85:C95)</f>
        <v>391</v>
      </c>
      <c r="D96" s="13">
        <f t="shared" ref="D96:J96" si="15">SUM(D85:D95)</f>
        <v>362</v>
      </c>
      <c r="E96" s="13">
        <f t="shared" si="15"/>
        <v>0</v>
      </c>
      <c r="F96" s="13">
        <f t="shared" si="15"/>
        <v>0</v>
      </c>
      <c r="G96" s="13">
        <f t="shared" si="15"/>
        <v>128</v>
      </c>
      <c r="H96" s="13">
        <f t="shared" si="15"/>
        <v>98</v>
      </c>
      <c r="I96" s="13">
        <f t="shared" si="15"/>
        <v>0</v>
      </c>
      <c r="J96" s="13">
        <f t="shared" si="15"/>
        <v>0</v>
      </c>
      <c r="K96" s="18">
        <f>SUM(K85:K95)</f>
        <v>979</v>
      </c>
    </row>
    <row r="97" spans="1:11" x14ac:dyDescent="0.2">
      <c r="A97" s="327" t="s">
        <v>616</v>
      </c>
      <c r="B97" s="328" t="s">
        <v>93</v>
      </c>
      <c r="C97" s="109">
        <v>189</v>
      </c>
      <c r="D97" s="109">
        <v>159</v>
      </c>
      <c r="E97" s="109"/>
      <c r="F97" s="109"/>
      <c r="G97" s="109">
        <v>73</v>
      </c>
      <c r="H97" s="109">
        <v>45</v>
      </c>
      <c r="I97" s="109"/>
      <c r="J97" s="109"/>
      <c r="K97" s="20">
        <f t="shared" ref="K97:K98" si="16">SUM(C97:J97)</f>
        <v>466</v>
      </c>
    </row>
    <row r="98" spans="1:11" x14ac:dyDescent="0.2">
      <c r="A98" s="327" t="s">
        <v>617</v>
      </c>
      <c r="B98" s="328" t="s">
        <v>93</v>
      </c>
      <c r="C98" s="90">
        <v>20</v>
      </c>
      <c r="D98" s="90">
        <v>9</v>
      </c>
      <c r="E98" s="90"/>
      <c r="F98" s="90"/>
      <c r="G98" s="90">
        <v>2</v>
      </c>
      <c r="H98" s="90">
        <v>2</v>
      </c>
      <c r="I98" s="90"/>
      <c r="J98" s="90"/>
      <c r="K98" s="20">
        <f t="shared" si="16"/>
        <v>33</v>
      </c>
    </row>
    <row r="99" spans="1:11" x14ac:dyDescent="0.2">
      <c r="A99" s="166" t="s">
        <v>600</v>
      </c>
      <c r="B99" s="320"/>
      <c r="C99" s="562"/>
      <c r="D99" s="563"/>
      <c r="E99" s="563"/>
      <c r="F99" s="563"/>
      <c r="G99" s="563"/>
      <c r="H99" s="563"/>
      <c r="I99" s="563"/>
      <c r="J99" s="563"/>
      <c r="K99" s="564"/>
    </row>
    <row r="100" spans="1:11" x14ac:dyDescent="0.2">
      <c r="A100" s="315" t="s">
        <v>462</v>
      </c>
      <c r="B100" s="316" t="s">
        <v>461</v>
      </c>
      <c r="C100" s="559"/>
      <c r="D100" s="560"/>
      <c r="E100" s="560"/>
      <c r="F100" s="560"/>
      <c r="G100" s="560"/>
      <c r="H100" s="560"/>
      <c r="I100" s="560"/>
      <c r="J100" s="560"/>
      <c r="K100" s="561"/>
    </row>
    <row r="101" spans="1:11" x14ac:dyDescent="0.2">
      <c r="A101" s="163" t="s">
        <v>476</v>
      </c>
      <c r="B101" s="317" t="s">
        <v>463</v>
      </c>
      <c r="C101" s="10"/>
      <c r="D101" s="10"/>
      <c r="E101" s="10"/>
      <c r="F101" s="10"/>
      <c r="G101" s="10"/>
      <c r="H101" s="10"/>
      <c r="I101" s="109"/>
      <c r="J101" s="110"/>
      <c r="K101" s="18">
        <f>SUM(C101:J101)</f>
        <v>0</v>
      </c>
    </row>
    <row r="102" spans="1:11" x14ac:dyDescent="0.2">
      <c r="A102" s="163" t="s">
        <v>477</v>
      </c>
      <c r="B102" s="317" t="s">
        <v>464</v>
      </c>
      <c r="C102" s="10"/>
      <c r="D102" s="10"/>
      <c r="E102" s="10"/>
      <c r="F102" s="10"/>
      <c r="G102" s="10"/>
      <c r="H102" s="10"/>
      <c r="I102" s="109"/>
      <c r="J102" s="110"/>
      <c r="K102" s="18">
        <f t="shared" ref="K102:K111" si="17">SUM(C102:J102)</f>
        <v>0</v>
      </c>
    </row>
    <row r="103" spans="1:11" x14ac:dyDescent="0.2">
      <c r="A103" s="163" t="s">
        <v>478</v>
      </c>
      <c r="B103" s="317" t="s">
        <v>465</v>
      </c>
      <c r="C103" s="10"/>
      <c r="D103" s="10"/>
      <c r="E103" s="10"/>
      <c r="F103" s="10"/>
      <c r="G103" s="10"/>
      <c r="H103" s="10"/>
      <c r="I103" s="109"/>
      <c r="J103" s="110"/>
      <c r="K103" s="18">
        <f t="shared" si="17"/>
        <v>0</v>
      </c>
    </row>
    <row r="104" spans="1:11" x14ac:dyDescent="0.2">
      <c r="A104" s="163" t="s">
        <v>479</v>
      </c>
      <c r="B104" s="317" t="s">
        <v>466</v>
      </c>
      <c r="C104" s="10"/>
      <c r="D104" s="10"/>
      <c r="E104" s="10"/>
      <c r="F104" s="10"/>
      <c r="G104" s="10"/>
      <c r="H104" s="10"/>
      <c r="I104" s="109"/>
      <c r="J104" s="110"/>
      <c r="K104" s="18">
        <f t="shared" si="17"/>
        <v>0</v>
      </c>
    </row>
    <row r="105" spans="1:11" x14ac:dyDescent="0.2">
      <c r="A105" s="163" t="s">
        <v>480</v>
      </c>
      <c r="B105" s="317" t="s">
        <v>467</v>
      </c>
      <c r="C105" s="10"/>
      <c r="D105" s="10"/>
      <c r="E105" s="10"/>
      <c r="F105" s="10"/>
      <c r="G105" s="10"/>
      <c r="H105" s="10"/>
      <c r="I105" s="109"/>
      <c r="J105" s="110"/>
      <c r="K105" s="18">
        <f t="shared" si="17"/>
        <v>0</v>
      </c>
    </row>
    <row r="106" spans="1:11" x14ac:dyDescent="0.2">
      <c r="A106" s="163" t="s">
        <v>481</v>
      </c>
      <c r="B106" s="317" t="s">
        <v>468</v>
      </c>
      <c r="C106" s="10"/>
      <c r="D106" s="10"/>
      <c r="E106" s="10"/>
      <c r="F106" s="10"/>
      <c r="G106" s="10"/>
      <c r="H106" s="10"/>
      <c r="I106" s="109"/>
      <c r="J106" s="110"/>
      <c r="K106" s="18">
        <f t="shared" si="17"/>
        <v>0</v>
      </c>
    </row>
    <row r="107" spans="1:11" x14ac:dyDescent="0.2">
      <c r="A107" s="163" t="s">
        <v>475</v>
      </c>
      <c r="B107" s="317" t="s">
        <v>469</v>
      </c>
      <c r="C107" s="10"/>
      <c r="D107" s="10"/>
      <c r="E107" s="10"/>
      <c r="F107" s="10"/>
      <c r="G107" s="10"/>
      <c r="H107" s="10"/>
      <c r="I107" s="109"/>
      <c r="J107" s="110"/>
      <c r="K107" s="18">
        <f t="shared" si="17"/>
        <v>0</v>
      </c>
    </row>
    <row r="108" spans="1:11" x14ac:dyDescent="0.2">
      <c r="A108" s="163" t="s">
        <v>482</v>
      </c>
      <c r="B108" s="317" t="s">
        <v>470</v>
      </c>
      <c r="C108" s="10"/>
      <c r="D108" s="10"/>
      <c r="E108" s="10"/>
      <c r="F108" s="10"/>
      <c r="G108" s="10"/>
      <c r="H108" s="10"/>
      <c r="I108" s="109">
        <v>30</v>
      </c>
      <c r="J108" s="110">
        <v>5</v>
      </c>
      <c r="K108" s="18">
        <f t="shared" si="17"/>
        <v>35</v>
      </c>
    </row>
    <row r="109" spans="1:11" x14ac:dyDescent="0.2">
      <c r="A109" s="163" t="s">
        <v>483</v>
      </c>
      <c r="B109" s="317" t="s">
        <v>471</v>
      </c>
      <c r="C109" s="10"/>
      <c r="D109" s="10"/>
      <c r="E109" s="10"/>
      <c r="F109" s="10"/>
      <c r="G109" s="10"/>
      <c r="H109" s="10"/>
      <c r="I109" s="109"/>
      <c r="J109" s="110"/>
      <c r="K109" s="18">
        <f t="shared" si="17"/>
        <v>0</v>
      </c>
    </row>
    <row r="110" spans="1:11" x14ac:dyDescent="0.2">
      <c r="A110" s="163" t="s">
        <v>484</v>
      </c>
      <c r="B110" s="317" t="s">
        <v>472</v>
      </c>
      <c r="C110" s="10"/>
      <c r="D110" s="10"/>
      <c r="E110" s="10"/>
      <c r="F110" s="10"/>
      <c r="G110" s="10"/>
      <c r="H110" s="10"/>
      <c r="I110" s="109"/>
      <c r="J110" s="110"/>
      <c r="K110" s="18">
        <f t="shared" si="17"/>
        <v>0</v>
      </c>
    </row>
    <row r="111" spans="1:11" x14ac:dyDescent="0.2">
      <c r="A111" s="163" t="s">
        <v>474</v>
      </c>
      <c r="B111" s="317" t="s">
        <v>473</v>
      </c>
      <c r="C111" s="10"/>
      <c r="D111" s="10"/>
      <c r="E111" s="10"/>
      <c r="F111" s="10"/>
      <c r="G111" s="10"/>
      <c r="H111" s="10"/>
      <c r="I111" s="109"/>
      <c r="J111" s="110"/>
      <c r="K111" s="18">
        <f t="shared" si="17"/>
        <v>0</v>
      </c>
    </row>
    <row r="112" spans="1:11" x14ac:dyDescent="0.2">
      <c r="A112" s="318" t="s">
        <v>92</v>
      </c>
      <c r="B112" s="319" t="s">
        <v>93</v>
      </c>
      <c r="C112" s="13">
        <f>SUM(C101:C111)</f>
        <v>0</v>
      </c>
      <c r="D112" s="13">
        <f t="shared" ref="D112:J112" si="18">SUM(D101:D111)</f>
        <v>0</v>
      </c>
      <c r="E112" s="13">
        <f t="shared" si="18"/>
        <v>0</v>
      </c>
      <c r="F112" s="13">
        <f t="shared" si="18"/>
        <v>0</v>
      </c>
      <c r="G112" s="13">
        <f t="shared" si="18"/>
        <v>0</v>
      </c>
      <c r="H112" s="13">
        <f t="shared" si="18"/>
        <v>0</v>
      </c>
      <c r="I112" s="13">
        <f t="shared" si="18"/>
        <v>30</v>
      </c>
      <c r="J112" s="13">
        <f t="shared" si="18"/>
        <v>5</v>
      </c>
      <c r="K112" s="18">
        <f>SUM(K101:K111)</f>
        <v>35</v>
      </c>
    </row>
    <row r="113" spans="1:11" x14ac:dyDescent="0.2">
      <c r="A113" s="327" t="s">
        <v>619</v>
      </c>
      <c r="B113" s="328" t="s">
        <v>93</v>
      </c>
      <c r="C113" s="90"/>
      <c r="D113" s="90"/>
      <c r="E113" s="90"/>
      <c r="F113" s="90"/>
      <c r="G113" s="90"/>
      <c r="H113" s="90"/>
      <c r="I113" s="90">
        <v>17</v>
      </c>
      <c r="J113" s="90">
        <v>1</v>
      </c>
      <c r="K113" s="20">
        <f t="shared" ref="K113:K114" si="19">SUM(C113:J113)</f>
        <v>18</v>
      </c>
    </row>
    <row r="114" spans="1:11" x14ac:dyDescent="0.2">
      <c r="A114" s="327" t="s">
        <v>620</v>
      </c>
      <c r="B114" s="328" t="s">
        <v>93</v>
      </c>
      <c r="C114" s="90"/>
      <c r="D114" s="90"/>
      <c r="E114" s="90"/>
      <c r="F114" s="90"/>
      <c r="G114" s="90"/>
      <c r="H114" s="90"/>
      <c r="I114" s="90">
        <v>14</v>
      </c>
      <c r="J114" s="90">
        <v>1</v>
      </c>
      <c r="K114" s="20">
        <f t="shared" si="19"/>
        <v>15</v>
      </c>
    </row>
    <row r="115" spans="1:11" x14ac:dyDescent="0.2">
      <c r="A115" s="166" t="s">
        <v>505</v>
      </c>
      <c r="B115" s="320"/>
      <c r="C115" s="562"/>
      <c r="D115" s="563"/>
      <c r="E115" s="563"/>
      <c r="F115" s="563"/>
      <c r="G115" s="563"/>
      <c r="H115" s="563"/>
      <c r="I115" s="563"/>
      <c r="J115" s="563"/>
      <c r="K115" s="564"/>
    </row>
    <row r="116" spans="1:11" x14ac:dyDescent="0.2">
      <c r="A116" s="315" t="s">
        <v>462</v>
      </c>
      <c r="B116" s="316" t="s">
        <v>461</v>
      </c>
      <c r="C116" s="559"/>
      <c r="D116" s="560"/>
      <c r="E116" s="560"/>
      <c r="F116" s="560"/>
      <c r="G116" s="560"/>
      <c r="H116" s="560"/>
      <c r="I116" s="560"/>
      <c r="J116" s="560"/>
      <c r="K116" s="561"/>
    </row>
    <row r="117" spans="1:11" x14ac:dyDescent="0.2">
      <c r="A117" s="163" t="s">
        <v>476</v>
      </c>
      <c r="B117" s="317" t="s">
        <v>463</v>
      </c>
      <c r="C117" s="143">
        <f t="shared" ref="C117:J118" si="20">SUM(C5,C21,C37,C53,C69,C85,C101)</f>
        <v>0</v>
      </c>
      <c r="D117" s="143">
        <f t="shared" si="20"/>
        <v>0</v>
      </c>
      <c r="E117" s="143">
        <f t="shared" si="20"/>
        <v>0</v>
      </c>
      <c r="F117" s="143">
        <f t="shared" si="20"/>
        <v>0</v>
      </c>
      <c r="G117" s="143">
        <f t="shared" si="20"/>
        <v>0</v>
      </c>
      <c r="H117" s="143">
        <f t="shared" si="20"/>
        <v>0</v>
      </c>
      <c r="I117" s="143">
        <f t="shared" si="20"/>
        <v>0</v>
      </c>
      <c r="J117" s="143">
        <f t="shared" si="20"/>
        <v>0</v>
      </c>
      <c r="K117" s="142">
        <f>SUM(C117:J117)</f>
        <v>0</v>
      </c>
    </row>
    <row r="118" spans="1:11" x14ac:dyDescent="0.2">
      <c r="A118" s="163" t="s">
        <v>477</v>
      </c>
      <c r="B118" s="317" t="s">
        <v>464</v>
      </c>
      <c r="C118" s="143">
        <f>SUM(C6,C22,C38,C54,C70,C86,C102,)</f>
        <v>355</v>
      </c>
      <c r="D118" s="143">
        <f t="shared" si="20"/>
        <v>390</v>
      </c>
      <c r="E118" s="143">
        <f t="shared" si="20"/>
        <v>167</v>
      </c>
      <c r="F118" s="143">
        <f t="shared" si="20"/>
        <v>0</v>
      </c>
      <c r="G118" s="143">
        <f t="shared" si="20"/>
        <v>69</v>
      </c>
      <c r="H118" s="143">
        <f t="shared" si="20"/>
        <v>56</v>
      </c>
      <c r="I118" s="126">
        <f t="shared" si="20"/>
        <v>4</v>
      </c>
      <c r="J118" s="144">
        <f t="shared" si="20"/>
        <v>9</v>
      </c>
      <c r="K118" s="142">
        <f t="shared" ref="K118:K127" si="21">SUM(C118:J118)</f>
        <v>1050</v>
      </c>
    </row>
    <row r="119" spans="1:11" x14ac:dyDescent="0.2">
      <c r="A119" s="163" t="s">
        <v>478</v>
      </c>
      <c r="B119" s="317" t="s">
        <v>465</v>
      </c>
      <c r="C119" s="143">
        <f t="shared" ref="C119:J130" si="22">SUM(C7,C23,C39,C55,C71,C87,C103)</f>
        <v>743</v>
      </c>
      <c r="D119" s="143">
        <f t="shared" si="22"/>
        <v>0</v>
      </c>
      <c r="E119" s="143">
        <f t="shared" si="22"/>
        <v>0</v>
      </c>
      <c r="F119" s="143">
        <f t="shared" si="22"/>
        <v>0</v>
      </c>
      <c r="G119" s="143">
        <f t="shared" si="22"/>
        <v>166</v>
      </c>
      <c r="H119" s="143">
        <f t="shared" si="22"/>
        <v>0</v>
      </c>
      <c r="I119" s="126">
        <f>SUM(I7,I23,I39,I55,I71,I87,I103,)</f>
        <v>34</v>
      </c>
      <c r="J119" s="144">
        <f>SUM(J7,J23,J39,J55,J71,J87,J103)</f>
        <v>20</v>
      </c>
      <c r="K119" s="142">
        <f t="shared" si="21"/>
        <v>963</v>
      </c>
    </row>
    <row r="120" spans="1:11" x14ac:dyDescent="0.2">
      <c r="A120" s="163" t="s">
        <v>479</v>
      </c>
      <c r="B120" s="317" t="s">
        <v>466</v>
      </c>
      <c r="C120" s="143">
        <f t="shared" si="22"/>
        <v>451</v>
      </c>
      <c r="D120" s="143">
        <f t="shared" si="22"/>
        <v>280</v>
      </c>
      <c r="E120" s="143">
        <f t="shared" si="22"/>
        <v>0</v>
      </c>
      <c r="F120" s="143">
        <f t="shared" si="22"/>
        <v>0</v>
      </c>
      <c r="G120" s="143">
        <f t="shared" si="22"/>
        <v>186</v>
      </c>
      <c r="H120" s="143">
        <f t="shared" si="22"/>
        <v>242</v>
      </c>
      <c r="I120" s="126">
        <f t="shared" si="22"/>
        <v>10</v>
      </c>
      <c r="J120" s="144">
        <f>SUM(J8,J24,J40,J56,J72,J88,J104)</f>
        <v>9</v>
      </c>
      <c r="K120" s="142">
        <f t="shared" si="21"/>
        <v>1178</v>
      </c>
    </row>
    <row r="121" spans="1:11" x14ac:dyDescent="0.2">
      <c r="A121" s="163" t="s">
        <v>480</v>
      </c>
      <c r="B121" s="317" t="s">
        <v>467</v>
      </c>
      <c r="C121" s="143">
        <f t="shared" si="22"/>
        <v>550</v>
      </c>
      <c r="D121" s="143">
        <f t="shared" si="22"/>
        <v>114</v>
      </c>
      <c r="E121" s="143">
        <f t="shared" si="22"/>
        <v>0</v>
      </c>
      <c r="F121" s="143">
        <f t="shared" si="22"/>
        <v>0</v>
      </c>
      <c r="G121" s="143">
        <f t="shared" si="22"/>
        <v>154</v>
      </c>
      <c r="H121" s="143">
        <f t="shared" si="22"/>
        <v>360</v>
      </c>
      <c r="I121" s="126">
        <f t="shared" si="22"/>
        <v>41</v>
      </c>
      <c r="J121" s="144">
        <f>SUM(J9,J25,J41,J57,J73,J89,J105)</f>
        <v>42</v>
      </c>
      <c r="K121" s="142">
        <f t="shared" si="21"/>
        <v>1261</v>
      </c>
    </row>
    <row r="122" spans="1:11" x14ac:dyDescent="0.2">
      <c r="A122" s="163" t="s">
        <v>481</v>
      </c>
      <c r="B122" s="317" t="s">
        <v>468</v>
      </c>
      <c r="C122" s="143">
        <f t="shared" si="22"/>
        <v>0</v>
      </c>
      <c r="D122" s="143">
        <f t="shared" si="22"/>
        <v>0</v>
      </c>
      <c r="E122" s="143">
        <f t="shared" si="22"/>
        <v>0</v>
      </c>
      <c r="F122" s="143">
        <f t="shared" si="22"/>
        <v>0</v>
      </c>
      <c r="G122" s="143">
        <f t="shared" si="22"/>
        <v>0</v>
      </c>
      <c r="H122" s="143">
        <f t="shared" si="22"/>
        <v>0</v>
      </c>
      <c r="I122" s="126">
        <f t="shared" si="22"/>
        <v>0</v>
      </c>
      <c r="J122" s="144">
        <f>SUM(J10,J26,J42,J58,J74,J90,J106)</f>
        <v>0</v>
      </c>
      <c r="K122" s="142">
        <f t="shared" si="21"/>
        <v>0</v>
      </c>
    </row>
    <row r="123" spans="1:11" x14ac:dyDescent="0.2">
      <c r="A123" s="163" t="s">
        <v>475</v>
      </c>
      <c r="B123" s="317" t="s">
        <v>469</v>
      </c>
      <c r="C123" s="143">
        <f t="shared" si="22"/>
        <v>675</v>
      </c>
      <c r="D123" s="143">
        <f t="shared" si="22"/>
        <v>262</v>
      </c>
      <c r="E123" s="143">
        <f t="shared" ref="E123" si="23">SUM(E11,E27)</f>
        <v>0</v>
      </c>
      <c r="F123" s="143">
        <f>SUM(F11,F27,F43,F59,F75,F91,F107)</f>
        <v>0</v>
      </c>
      <c r="G123" s="143">
        <f>SUM(G11,G27,G43,G59,G75,G91,G107)</f>
        <v>173</v>
      </c>
      <c r="H123" s="143">
        <f>SUM(H11,H27,H43,H59,H75,H91,H107)</f>
        <v>315</v>
      </c>
      <c r="I123" s="126">
        <f t="shared" si="22"/>
        <v>0</v>
      </c>
      <c r="J123" s="144">
        <f>SUM(J11,J27,J43,J59,J75,J91,J107,)</f>
        <v>0</v>
      </c>
      <c r="K123" s="142">
        <f t="shared" si="21"/>
        <v>1425</v>
      </c>
    </row>
    <row r="124" spans="1:11" x14ac:dyDescent="0.2">
      <c r="A124" s="163" t="s">
        <v>482</v>
      </c>
      <c r="B124" s="317" t="s">
        <v>470</v>
      </c>
      <c r="C124" s="143">
        <f t="shared" si="22"/>
        <v>908</v>
      </c>
      <c r="D124" s="143">
        <f t="shared" si="22"/>
        <v>452</v>
      </c>
      <c r="E124" s="143">
        <f t="shared" si="22"/>
        <v>0</v>
      </c>
      <c r="F124" s="143">
        <f t="shared" si="22"/>
        <v>0</v>
      </c>
      <c r="G124" s="143">
        <f t="shared" si="22"/>
        <v>229</v>
      </c>
      <c r="H124" s="143">
        <f>SUM(H12,H28,H44,H60,H76,H92,H108,)</f>
        <v>157</v>
      </c>
      <c r="I124" s="126">
        <f t="shared" si="22"/>
        <v>119</v>
      </c>
      <c r="J124" s="144">
        <f t="shared" si="22"/>
        <v>109</v>
      </c>
      <c r="K124" s="142">
        <f>SUM(C124:J124)</f>
        <v>1974</v>
      </c>
    </row>
    <row r="125" spans="1:11" x14ac:dyDescent="0.2">
      <c r="A125" s="163" t="s">
        <v>483</v>
      </c>
      <c r="B125" s="317" t="s">
        <v>471</v>
      </c>
      <c r="C125" s="143">
        <f t="shared" si="22"/>
        <v>0</v>
      </c>
      <c r="D125" s="143">
        <f t="shared" si="22"/>
        <v>0</v>
      </c>
      <c r="E125" s="143">
        <f t="shared" si="22"/>
        <v>0</v>
      </c>
      <c r="F125" s="143">
        <f t="shared" si="22"/>
        <v>0</v>
      </c>
      <c r="G125" s="143">
        <f t="shared" si="22"/>
        <v>0</v>
      </c>
      <c r="H125" s="143">
        <f t="shared" si="22"/>
        <v>0</v>
      </c>
      <c r="I125" s="126">
        <f t="shared" si="22"/>
        <v>0</v>
      </c>
      <c r="J125" s="144">
        <f t="shared" si="22"/>
        <v>0</v>
      </c>
      <c r="K125" s="142">
        <f t="shared" si="21"/>
        <v>0</v>
      </c>
    </row>
    <row r="126" spans="1:11" x14ac:dyDescent="0.2">
      <c r="A126" s="163" t="s">
        <v>484</v>
      </c>
      <c r="B126" s="317" t="s">
        <v>472</v>
      </c>
      <c r="C126" s="145">
        <f t="shared" si="22"/>
        <v>225</v>
      </c>
      <c r="D126" s="145">
        <f t="shared" si="22"/>
        <v>123</v>
      </c>
      <c r="E126" s="145">
        <f t="shared" si="22"/>
        <v>0</v>
      </c>
      <c r="F126" s="145">
        <f t="shared" si="22"/>
        <v>0</v>
      </c>
      <c r="G126" s="145">
        <f t="shared" si="22"/>
        <v>0</v>
      </c>
      <c r="H126" s="145">
        <f t="shared" si="22"/>
        <v>0</v>
      </c>
      <c r="I126" s="146">
        <f t="shared" si="22"/>
        <v>0</v>
      </c>
      <c r="J126" s="147">
        <f t="shared" si="22"/>
        <v>0</v>
      </c>
      <c r="K126" s="148">
        <f t="shared" si="21"/>
        <v>348</v>
      </c>
    </row>
    <row r="127" spans="1:11" ht="13.5" thickBot="1" x14ac:dyDescent="0.25">
      <c r="A127" s="163" t="s">
        <v>474</v>
      </c>
      <c r="B127" s="317" t="s">
        <v>473</v>
      </c>
      <c r="C127" s="143">
        <f t="shared" si="22"/>
        <v>268</v>
      </c>
      <c r="D127" s="143">
        <f t="shared" si="22"/>
        <v>190</v>
      </c>
      <c r="E127" s="143">
        <f t="shared" si="22"/>
        <v>0</v>
      </c>
      <c r="F127" s="143">
        <f t="shared" si="22"/>
        <v>0</v>
      </c>
      <c r="G127" s="143">
        <f t="shared" si="22"/>
        <v>128</v>
      </c>
      <c r="H127" s="143">
        <f t="shared" si="22"/>
        <v>98</v>
      </c>
      <c r="I127" s="126">
        <f t="shared" si="22"/>
        <v>0</v>
      </c>
      <c r="J127" s="144">
        <f t="shared" si="22"/>
        <v>0</v>
      </c>
      <c r="K127" s="142">
        <f t="shared" si="21"/>
        <v>684</v>
      </c>
    </row>
    <row r="128" spans="1:11" x14ac:dyDescent="0.2">
      <c r="A128" s="227" t="s">
        <v>559</v>
      </c>
      <c r="B128" s="228" t="s">
        <v>93</v>
      </c>
      <c r="C128" s="229">
        <f t="shared" si="22"/>
        <v>4175</v>
      </c>
      <c r="D128" s="229">
        <f t="shared" si="22"/>
        <v>1811</v>
      </c>
      <c r="E128" s="229">
        <f t="shared" si="22"/>
        <v>167</v>
      </c>
      <c r="F128" s="229">
        <f t="shared" si="22"/>
        <v>0</v>
      </c>
      <c r="G128" s="229">
        <f t="shared" si="22"/>
        <v>1105</v>
      </c>
      <c r="H128" s="229">
        <f t="shared" si="22"/>
        <v>1228</v>
      </c>
      <c r="I128" s="229">
        <f t="shared" si="22"/>
        <v>208</v>
      </c>
      <c r="J128" s="230">
        <f t="shared" si="22"/>
        <v>189</v>
      </c>
      <c r="K128" s="231">
        <f>SUM(K117:K127)</f>
        <v>8883</v>
      </c>
    </row>
    <row r="129" spans="1:11" x14ac:dyDescent="0.2">
      <c r="A129" s="57" t="s">
        <v>77</v>
      </c>
      <c r="B129" s="151" t="s">
        <v>93</v>
      </c>
      <c r="C129" s="109">
        <f t="shared" si="22"/>
        <v>2325</v>
      </c>
      <c r="D129" s="109">
        <f t="shared" si="22"/>
        <v>1056</v>
      </c>
      <c r="E129" s="109">
        <f t="shared" si="22"/>
        <v>160</v>
      </c>
      <c r="F129" s="109">
        <f t="shared" si="22"/>
        <v>0</v>
      </c>
      <c r="G129" s="109">
        <f t="shared" si="22"/>
        <v>628</v>
      </c>
      <c r="H129" s="109">
        <f t="shared" si="22"/>
        <v>728</v>
      </c>
      <c r="I129" s="109">
        <f t="shared" si="22"/>
        <v>98</v>
      </c>
      <c r="J129" s="109">
        <f t="shared" si="22"/>
        <v>74</v>
      </c>
      <c r="K129" s="18">
        <f t="shared" ref="K129:K130" si="24">SUM(C129:J129)</f>
        <v>5069</v>
      </c>
    </row>
    <row r="130" spans="1:11" ht="13.5" thickBot="1" x14ac:dyDescent="0.25">
      <c r="A130" s="129" t="s">
        <v>78</v>
      </c>
      <c r="B130" s="152" t="s">
        <v>93</v>
      </c>
      <c r="C130" s="150">
        <f t="shared" si="22"/>
        <v>482</v>
      </c>
      <c r="D130" s="150">
        <f t="shared" si="22"/>
        <v>87</v>
      </c>
      <c r="E130" s="150">
        <f t="shared" si="22"/>
        <v>0</v>
      </c>
      <c r="F130" s="150">
        <f t="shared" si="22"/>
        <v>0</v>
      </c>
      <c r="G130" s="150">
        <f t="shared" si="22"/>
        <v>188</v>
      </c>
      <c r="H130" s="150">
        <f t="shared" si="22"/>
        <v>99</v>
      </c>
      <c r="I130" s="150">
        <f t="shared" si="22"/>
        <v>79</v>
      </c>
      <c r="J130" s="150">
        <f t="shared" si="22"/>
        <v>45</v>
      </c>
      <c r="K130" s="19">
        <f t="shared" si="24"/>
        <v>980</v>
      </c>
    </row>
  </sheetData>
  <mergeCells count="20">
    <mergeCell ref="C1:D1"/>
    <mergeCell ref="E1:F1"/>
    <mergeCell ref="G1:H1"/>
    <mergeCell ref="I1:J1"/>
    <mergeCell ref="C3:K3"/>
    <mergeCell ref="C19:K19"/>
    <mergeCell ref="C35:K35"/>
    <mergeCell ref="C51:K51"/>
    <mergeCell ref="C52:K52"/>
    <mergeCell ref="C4:K4"/>
    <mergeCell ref="C20:K20"/>
    <mergeCell ref="C36:K36"/>
    <mergeCell ref="C100:K100"/>
    <mergeCell ref="C115:K115"/>
    <mergeCell ref="C116:K116"/>
    <mergeCell ref="C67:K67"/>
    <mergeCell ref="C68:K68"/>
    <mergeCell ref="C83:K83"/>
    <mergeCell ref="C84:K84"/>
    <mergeCell ref="C99:K99"/>
  </mergeCell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vt:lpstr>
      <vt:lpstr>6.5</vt:lpstr>
      <vt:lpstr>6.6</vt:lpstr>
      <vt:lpstr>7.1</vt:lpstr>
      <vt:lpstr>7.2</vt:lpstr>
      <vt:lpstr>7.3</vt:lpstr>
      <vt:lpstr> 8.1</vt:lpstr>
      <vt:lpstr>8.2</vt:lpstr>
      <vt:lpstr> 8.3</vt:lpstr>
      <vt:lpstr>8.4 </vt:lpstr>
      <vt:lpstr>12.1</vt:lpstr>
      <vt:lpstr>12.2</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2020-03-31T08:29:56Z</dcterms:modified>
</cp:coreProperties>
</file>